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8C9FA990-9FE1-456E-8766-38639AE506D8}"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46" i="2" l="1"/>
  <c r="AA246" i="2"/>
  <c r="Z246" i="2"/>
  <c r="Y246" i="2"/>
  <c r="X246" i="2"/>
  <c r="W246" i="2"/>
  <c r="P246" i="2"/>
  <c r="O246" i="2"/>
  <c r="M246" i="2"/>
  <c r="K246" i="2"/>
  <c r="H246" i="2"/>
  <c r="Q49" i="6"/>
  <c r="P49" i="6"/>
  <c r="L49" i="6"/>
  <c r="J49" i="6"/>
  <c r="H49" i="6"/>
  <c r="T49" i="6" s="1"/>
  <c r="V49" i="6"/>
  <c r="W49" i="6" s="1"/>
  <c r="S49" i="6"/>
  <c r="U49" i="6" s="1"/>
  <c r="R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V48" i="6"/>
  <c r="W48" i="6" s="1"/>
  <c r="U48" i="6"/>
  <c r="T48" i="6"/>
  <c r="S48" i="6"/>
  <c r="R48" i="6"/>
  <c r="Q48" i="6"/>
  <c r="P48" i="6"/>
  <c r="L48" i="6"/>
  <c r="J48" i="6"/>
  <c r="H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50"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2" i="5" l="1"/>
  <c r="AD25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1" i="5" l="1"/>
  <c r="L251"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<sst xmlns="http://schemas.openxmlformats.org/spreadsheetml/2006/main" count="496" uniqueCount="287">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</sst>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国家衛健委発表に基づく感染状況!$W$27:$W$248</c:f>
              <c:numCache>
                <c:formatCode>m"月"d"日"</c:formatCode>
                <c:ptCount val="2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numCache>
            </c:numRef>
          </c:cat>
          <c:val>
            <c:numRef>
              <c:f>国家衛健委発表に基づく感染状況!$X$27:$X$248</c:f>
              <c:numCache>
                <c:formatCode>#,##0_);[Red]\(#,##0\)</c:formatCode>
                <c:ptCount val="22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国家衛健委発表に基づく感染状況!$W$27:$W$248</c:f>
              <c:numCache>
                <c:formatCode>m"月"d"日"</c:formatCode>
                <c:ptCount val="2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numCache>
            </c:numRef>
          </c:cat>
          <c:val>
            <c:numRef>
              <c:f>国家衛健委発表に基づく感染状況!$Y$27:$Y$248</c:f>
              <c:numCache>
                <c:formatCode>General</c:formatCode>
                <c:ptCount val="22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香港マカオ台湾の患者・海外輸入症例・無症状病原体保有者!$AX$169:$AX$247</c:f>
              <c:numCache>
                <c:formatCode>m"月"d"日"</c:formatCode>
                <c:ptCount val="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numCache>
            </c:numRef>
          </c:cat>
          <c:val>
            <c:numRef>
              <c:f>香港マカオ台湾の患者・海外輸入症例・無症状病原体保有者!$AY$169:$AY$247</c:f>
              <c:numCache>
                <c:formatCode>General</c:formatCode>
                <c:ptCount val="7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香港マカオ台湾の患者・海外輸入症例・無症状病原体保有者!$AX$169:$AX$247</c:f>
              <c:numCache>
                <c:formatCode>m"月"d"日"</c:formatCode>
                <c:ptCount val="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numCache>
            </c:numRef>
          </c:cat>
          <c:val>
            <c:numRef>
              <c:f>香港マカオ台湾の患者・海外輸入症例・無症状病原体保有者!$BB$169:$BB$247</c:f>
              <c:numCache>
                <c:formatCode>General</c:formatCode>
                <c:ptCount val="7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香港マカオ台湾の患者・海外輸入症例・無症状病原体保有者!$AX$169:$AX$247</c:f>
              <c:numCache>
                <c:formatCode>m"月"d"日"</c:formatCode>
                <c:ptCount val="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numCache>
            </c:numRef>
          </c:cat>
          <c:val>
            <c:numRef>
              <c:f>香港マカオ台湾の患者・海外輸入症例・無症状病原体保有者!$AZ$169:$AZ$247</c:f>
              <c:numCache>
                <c:formatCode>General</c:formatCode>
                <c:ptCount val="7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香港マカオ台湾の患者・海外輸入症例・無症状病原体保有者!$AX$169:$AX$247</c:f>
              <c:numCache>
                <c:formatCode>m"月"d"日"</c:formatCode>
                <c:ptCount val="7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numCache>
            </c:numRef>
          </c:cat>
          <c:val>
            <c:numRef>
              <c:f>香港マカオ台湾の患者・海外輸入症例・無症状病原体保有者!$BC$169:$BC$247</c:f>
              <c:numCache>
                <c:formatCode>General</c:formatCode>
                <c:ptCount val="7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香港マカオ台湾の患者・海外輸入症例・無症状病原体保有者!$CE$29:$CE$248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香港マカオ台湾の患者・海外輸入症例・無症状病原体保有者!$CB$29:$CB$248</c:f>
              <c:numCache>
                <c:formatCode>General</c:formatCode>
                <c:ptCount val="22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香港マカオ台湾の患者・海外輸入症例・無症状病原体保有者!$CC$29:$CC$248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新疆の情況!$R$6:$R$52</c:f>
              <c:strCache>
                <c:ptCount val="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strCache>
            </c:strRef>
          </c:cat>
          <c:val>
            <c:numRef>
              <c:f>新疆の情況!$S$6:$S$52</c:f>
              <c:numCache>
                <c:formatCode>General</c:formatCode>
                <c:ptCount val="4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新疆の情況!$R$6:$R$52</c:f>
              <c:strCache>
                <c:ptCount val="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strCache>
            </c:strRef>
          </c:cat>
          <c:val>
            <c:numRef>
              <c:f>新疆の情況!$V$6:$V$52</c:f>
              <c:numCache>
                <c:formatCode>General</c:formatCode>
                <c:ptCount val="4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新疆の情況!$R$6:$R$52</c:f>
              <c:strCache>
                <c:ptCount val="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strCache>
            </c:strRef>
          </c:cat>
          <c:val>
            <c:numRef>
              <c:f>新疆の情況!$T$6:$T$52</c:f>
              <c:numCache>
                <c:formatCode>General</c:formatCode>
                <c:ptCount val="4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新疆の情況!$R$6:$R$52</c:f>
              <c:strCache>
                <c:ptCount val="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strCache>
            </c:strRef>
          </c:cat>
          <c:val>
            <c:numRef>
              <c:f>新疆の情況!$U$6:$U$52</c:f>
              <c:numCache>
                <c:formatCode>General</c:formatCode>
                <c:ptCount val="4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新疆の情況!$R$6:$R$52</c:f>
              <c:strCache>
                <c:ptCount val="44"/>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strCache>
            </c:strRef>
          </c:cat>
          <c:val>
            <c:numRef>
              <c:f>新疆の情況!$W$6:$W$52</c:f>
              <c:numCache>
                <c:formatCode>General</c:formatCode>
                <c:ptCount val="4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国家衛健委発表に基づく感染状況!$Z$27:$Z$248</c:f>
              <c:numCache>
                <c:formatCode>m"月"d"日"</c:formatCode>
                <c:ptCount val="2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numCache>
            </c:numRef>
          </c:cat>
          <c:val>
            <c:numRef>
              <c:f>国家衛健委発表に基づく感染状況!$AA$27:$AA$248</c:f>
              <c:numCache>
                <c:formatCode>General</c:formatCode>
                <c:ptCount val="22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国家衛健委発表に基づく感染状況!$Z$27:$Z$248</c:f>
              <c:numCache>
                <c:formatCode>m"月"d"日"</c:formatCode>
                <c:ptCount val="22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numCache>
            </c:numRef>
          </c:cat>
          <c:val>
            <c:numRef>
              <c:f>国家衛健委発表に基づく感染状況!$AB$27:$AB$248</c:f>
              <c:numCache>
                <c:formatCode>General</c:formatCode>
                <c:ptCount val="22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香港マカオ台湾の患者・海外輸入症例・無症状病原体保有者!$BE$70:$BE$248</c:f>
              <c:numCache>
                <c:formatCode>m"月"d"日"</c:formatCode>
                <c:ptCount val="17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numCache>
            </c:numRef>
          </c:cat>
          <c:val>
            <c:numRef>
              <c:f>香港マカオ台湾の患者・海外輸入症例・無症状病原体保有者!$BF$70:$BF$248</c:f>
              <c:numCache>
                <c:formatCode>General</c:formatCode>
                <c:ptCount val="17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香港マカオ台湾の患者・海外輸入症例・無症状病原体保有者!$BG$70:$BG$248</c:f>
              <c:numCache>
                <c:formatCode>m"月"d"日"</c:formatCode>
                <c:ptCount val="17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numCache>
            </c:numRef>
          </c:cat>
          <c:val>
            <c:numRef>
              <c:f>香港マカオ台湾の患者・海外輸入症例・無症状病原体保有者!$BH$70:$BH$248</c:f>
              <c:numCache>
                <c:formatCode>General</c:formatCode>
                <c:ptCount val="17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香港マカオ台湾の患者・海外輸入症例・無症状病原体保有者!$BT$29:$BT$248</c:f>
              <c:numCache>
                <c:formatCode>General</c:formatCode>
                <c:ptCount val="22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香港マカオ台湾の患者・海外輸入症例・無症状病原体保有者!$BU$29:$BU$248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香港マカオ台湾の患者・海外輸入症例・無症状病原体保有者!$BV$29:$BV$248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香港マカオ台湾の患者・海外輸入症例・無症状病原体保有者!$BP$29:$BP$248</c:f>
              <c:numCache>
                <c:formatCode>General</c:formatCode>
                <c:ptCount val="22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香港マカオ台湾の患者・海外輸入症例・無症状病原体保有者!$BQ$29:$BQ$248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香港マカオ台湾の患者・海外輸入症例・無症状病原体保有者!$BR$29:$BR$248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香港マカオ台湾の患者・海外輸入症例・無症状病原体保有者!$BX$29:$BX$248</c:f>
              <c:numCache>
                <c:formatCode>General</c:formatCode>
                <c:ptCount val="22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香港マカオ台湾の患者・海外輸入症例・無症状病原体保有者!$BY$29:$BY$248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香港マカオ台湾の患者・海外輸入症例・無症状病原体保有者!$BW$29:$BW$248</c:f>
              <c:numCache>
                <c:formatCode>m"月"d"日"</c:formatCode>
                <c:ptCount val="22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numCache>
            </c:numRef>
          </c:cat>
          <c:val>
            <c:numRef>
              <c:f>香港マカオ台湾の患者・海外輸入症例・無症状病原体保有者!$BZ$29:$BZ$248</c:f>
              <c:numCache>
                <c:formatCode>General</c:formatCode>
                <c:ptCount val="2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香港マカオ台湾の患者・海外輸入症例・無症状病原体保有者!$BI$97:$BI$247</c:f>
              <c:numCache>
                <c:formatCode>m"月"d"日"</c:formatCode>
                <c:ptCount val="1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numCache>
            </c:numRef>
          </c:cat>
          <c:val>
            <c:numRef>
              <c:f>香港マカオ台湾の患者・海外輸入症例・無症状病原体保有者!$BJ$97:$BJ$247</c:f>
              <c:numCache>
                <c:formatCode>General</c:formatCode>
                <c:ptCount val="15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香港マカオ台湾の患者・海外輸入症例・無症状病原体保有者!$BI$97:$BI$247</c:f>
              <c:numCache>
                <c:formatCode>m"月"d"日"</c:formatCode>
                <c:ptCount val="1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numCache>
            </c:numRef>
          </c:cat>
          <c:val>
            <c:numRef>
              <c:f>香港マカオ台湾の患者・海外輸入症例・無症状病原体保有者!$BK$97:$BK$247</c:f>
              <c:numCache>
                <c:formatCode>General</c:formatCode>
                <c:ptCount val="15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香港マカオ台湾の患者・海外輸入症例・無症状病原体保有者!$BL$97:$BL$247</c:f>
              <c:numCache>
                <c:formatCode>m"月"d"日"</c:formatCode>
                <c:ptCount val="1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numCache>
            </c:numRef>
          </c:cat>
          <c:val>
            <c:numRef>
              <c:f>香港マカオ台湾の患者・海外輸入症例・無症状病原体保有者!$BM$97:$BM$247</c:f>
              <c:numCache>
                <c:formatCode>General</c:formatCode>
                <c:ptCount val="15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香港マカオ台湾の患者・海外輸入症例・無症状病原体保有者!$BL$97:$BL$247</c:f>
              <c:numCache>
                <c:formatCode>m"月"d"日"</c:formatCode>
                <c:ptCount val="15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numCache>
            </c:numRef>
          </c:cat>
          <c:val>
            <c:numRef>
              <c:f>香港マカオ台湾の患者・海外輸入症例・無症状病原体保有者!$BN$97:$BN$247</c:f>
              <c:numCache>
                <c:formatCode>General</c:formatCode>
                <c:ptCount val="15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7"/>
  <sheetViews>
    <sheetView tabSelected="1" workbookViewId="0">
      <pane xSplit="2" ySplit="5" topLeftCell="C243" activePane="bottomRight" state="frozen"/>
      <selection pane="topRight" activeCell="C1" sqref="C1"/>
      <selection pane="bottomLeft" activeCell="A8" sqref="A8"/>
      <selection pane="bottomRight" activeCell="B252" sqref="B25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44070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X246"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c r="C247" s="59"/>
      <c r="D247" s="49"/>
      <c r="E247" s="61"/>
      <c r="F247" s="60"/>
      <c r="G247" s="59"/>
      <c r="H247" s="61"/>
      <c r="I247" s="55"/>
      <c r="J247" s="59"/>
      <c r="K247" s="61"/>
      <c r="L247" s="59"/>
      <c r="M247" s="61"/>
      <c r="N247" s="48"/>
      <c r="O247" s="60"/>
      <c r="P247" s="124"/>
      <c r="Q247" s="60"/>
      <c r="R247" s="48"/>
      <c r="S247" s="60"/>
      <c r="T247" s="60"/>
      <c r="U247" s="78"/>
    </row>
    <row r="248" spans="2:28" ht="9.5" customHeight="1" thickBot="1" x14ac:dyDescent="0.6">
      <c r="B248" s="66"/>
      <c r="C248" s="79"/>
      <c r="D248" s="80"/>
      <c r="E248" s="82"/>
      <c r="F248" s="95"/>
      <c r="G248" s="79"/>
      <c r="H248" s="82"/>
      <c r="I248" s="82"/>
      <c r="J248" s="79"/>
      <c r="K248" s="82"/>
      <c r="L248" s="79"/>
      <c r="M248" s="82"/>
      <c r="N248" s="83"/>
      <c r="O248" s="81"/>
      <c r="P248" s="94"/>
      <c r="Q248" s="95"/>
      <c r="R248" s="120"/>
      <c r="S248" s="95"/>
      <c r="T248" s="95"/>
      <c r="U248" s="67"/>
    </row>
    <row r="250" spans="2:28" ht="13" customHeight="1" x14ac:dyDescent="0.55000000000000004">
      <c r="E250" s="112"/>
      <c r="F250" s="113"/>
      <c r="G250" s="112" t="s">
        <v>80</v>
      </c>
      <c r="H250" s="113"/>
      <c r="I250" s="113"/>
      <c r="J250" s="113"/>
      <c r="U250" s="72"/>
    </row>
    <row r="251" spans="2:28" ht="13" customHeight="1" x14ac:dyDescent="0.55000000000000004">
      <c r="E251" s="112" t="s">
        <v>98</v>
      </c>
      <c r="F251" s="113"/>
      <c r="G251" s="261" t="s">
        <v>79</v>
      </c>
      <c r="H251" s="262"/>
      <c r="I251" s="112" t="s">
        <v>106</v>
      </c>
      <c r="J251" s="113"/>
    </row>
    <row r="252" spans="2:28" ht="13" customHeight="1" x14ac:dyDescent="0.55000000000000004">
      <c r="B252" s="130"/>
      <c r="E252" s="114" t="s">
        <v>108</v>
      </c>
      <c r="F252" s="113"/>
      <c r="G252" s="115"/>
      <c r="H252" s="115"/>
      <c r="I252" s="112" t="s">
        <v>107</v>
      </c>
      <c r="J252" s="113"/>
    </row>
    <row r="253" spans="2:28" ht="18.5" customHeight="1" x14ac:dyDescent="0.55000000000000004">
      <c r="E253" s="112" t="s">
        <v>96</v>
      </c>
      <c r="F253" s="113"/>
      <c r="G253" s="112" t="s">
        <v>97</v>
      </c>
      <c r="H253" s="113"/>
      <c r="I253" s="113"/>
      <c r="J253" s="113"/>
    </row>
    <row r="254" spans="2:28" ht="13" customHeight="1" x14ac:dyDescent="0.55000000000000004">
      <c r="E254" s="112" t="s">
        <v>98</v>
      </c>
      <c r="F254" s="113"/>
      <c r="G254" s="112" t="s">
        <v>99</v>
      </c>
      <c r="H254" s="113"/>
      <c r="I254" s="113"/>
      <c r="J254" s="113"/>
    </row>
    <row r="255" spans="2:28" ht="13" customHeight="1" x14ac:dyDescent="0.55000000000000004">
      <c r="E255" s="112" t="s">
        <v>98</v>
      </c>
      <c r="F255" s="113"/>
      <c r="G255" s="112" t="s">
        <v>100</v>
      </c>
      <c r="H255" s="113"/>
      <c r="I255" s="113"/>
      <c r="J255" s="113"/>
    </row>
    <row r="256" spans="2:28" ht="13" customHeight="1" x14ac:dyDescent="0.55000000000000004">
      <c r="E256" s="112" t="s">
        <v>101</v>
      </c>
      <c r="F256" s="113"/>
      <c r="G256" s="112" t="s">
        <v>102</v>
      </c>
      <c r="H256" s="113"/>
      <c r="I256" s="113"/>
      <c r="J256" s="113"/>
    </row>
    <row r="257" spans="5:10" ht="13" customHeight="1" x14ac:dyDescent="0.55000000000000004">
      <c r="E257" s="112" t="s">
        <v>103</v>
      </c>
      <c r="F257" s="113"/>
      <c r="G257" s="112" t="s">
        <v>104</v>
      </c>
      <c r="H257" s="113"/>
      <c r="I257" s="113"/>
      <c r="J257" s="113"/>
    </row>
  </sheetData>
  <mergeCells count="12">
    <mergeCell ref="G251:H25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2"/>
  <sheetViews>
    <sheetView topLeftCell="A5" zoomScale="96" zoomScaleNormal="96" workbookViewId="0">
      <pane xSplit="1" ySplit="3" topLeftCell="B237" activePane="bottomRight" state="frozen"/>
      <selection activeCell="A5" sqref="A5"/>
      <selection pane="topRight" activeCell="B5" sqref="B5"/>
      <selection pane="bottomLeft" activeCell="A8" sqref="A8"/>
      <selection pane="bottomRight" activeCell="A245" sqref="A245:B24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5"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5"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73</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c r="B246" s="241"/>
      <c r="C246" s="155"/>
      <c r="D246" s="155"/>
      <c r="E246" s="147"/>
      <c r="F246" s="147"/>
      <c r="G246" s="147"/>
      <c r="H246" s="135"/>
      <c r="I246" s="147"/>
      <c r="J246" s="135"/>
      <c r="K246" s="42"/>
      <c r="L246" s="146"/>
      <c r="M246" s="147"/>
      <c r="N246" s="135"/>
      <c r="O246" s="135"/>
      <c r="P246" s="147"/>
      <c r="Q246" s="147"/>
      <c r="R246" s="135"/>
      <c r="S246" s="135"/>
      <c r="T246" s="147"/>
      <c r="U246" s="147"/>
      <c r="V246" s="135"/>
      <c r="W246" s="42"/>
      <c r="X246" s="148"/>
      <c r="Z246" s="75"/>
      <c r="AA246" s="231"/>
      <c r="AB246" s="231"/>
      <c r="AC246" s="232"/>
      <c r="AD246" s="184"/>
      <c r="AE246" s="244"/>
      <c r="AF246" s="156"/>
      <c r="AG246" s="185"/>
      <c r="AH246" s="156"/>
      <c r="AI246" s="185"/>
      <c r="AJ246" s="186"/>
      <c r="AK246" s="187"/>
      <c r="AL246" s="156"/>
      <c r="AM246" s="185"/>
      <c r="AN246" s="156"/>
      <c r="AO246" s="185"/>
      <c r="AP246" s="188"/>
      <c r="AQ246" s="187"/>
      <c r="AR246" s="156"/>
      <c r="AS246" s="185"/>
      <c r="AT246" s="156"/>
      <c r="AU246" s="185"/>
      <c r="AV246" s="189"/>
      <c r="AW246" s="256"/>
      <c r="AX246" s="238"/>
      <c r="AY246" s="6"/>
      <c r="AZ246" s="239"/>
      <c r="BA246" s="239"/>
      <c r="BB246" s="130"/>
      <c r="BC246" s="27"/>
      <c r="BD246" s="239"/>
      <c r="BE246" s="230"/>
      <c r="BF246" s="132"/>
      <c r="BG246" s="230"/>
      <c r="BH246" s="132"/>
      <c r="BI246" s="1"/>
      <c r="BL246" s="1"/>
      <c r="BO246" s="257"/>
      <c r="BS246" s="257"/>
      <c r="BW246" s="257"/>
      <c r="CA246" s="257"/>
      <c r="CD246" s="257"/>
    </row>
    <row r="247" spans="1:83" ht="18" customHeight="1" x14ac:dyDescent="0.55000000000000004">
      <c r="A247" s="180"/>
      <c r="B247" s="147"/>
      <c r="C247" s="155"/>
      <c r="D247" s="155"/>
      <c r="E247" s="147"/>
      <c r="F247" s="147"/>
      <c r="G247" s="147"/>
      <c r="H247" s="135"/>
      <c r="I247" s="147"/>
      <c r="J247" s="135"/>
      <c r="K247" s="42"/>
      <c r="L247" s="146"/>
      <c r="M247" s="147"/>
      <c r="N247" s="135"/>
      <c r="O247" s="135"/>
      <c r="P247" s="147"/>
      <c r="Q247" s="147"/>
      <c r="R247" s="135"/>
      <c r="S247" s="135"/>
      <c r="T247" s="147"/>
      <c r="U247" s="147"/>
      <c r="V247" s="135"/>
      <c r="W247" s="42"/>
      <c r="X247" s="148"/>
      <c r="Z247" s="75"/>
      <c r="AA247" s="231"/>
      <c r="AB247" s="231"/>
      <c r="AC247" s="232"/>
      <c r="AD247" s="184"/>
      <c r="AE247" s="244"/>
      <c r="AF247" s="156"/>
      <c r="AG247" s="185"/>
      <c r="AH247" s="156"/>
      <c r="AI247" s="185"/>
      <c r="AJ247" s="186"/>
      <c r="AK247" s="187"/>
      <c r="AL247" s="156"/>
      <c r="AM247" s="185"/>
      <c r="AN247" s="156"/>
      <c r="AO247" s="185"/>
      <c r="AP247" s="188"/>
      <c r="AQ247" s="187"/>
      <c r="AR247" s="156"/>
      <c r="AS247" s="185"/>
      <c r="AT247" s="156"/>
      <c r="AU247" s="185"/>
      <c r="AV247" s="189"/>
      <c r="AX247"/>
      <c r="AY247"/>
      <c r="AZ247"/>
      <c r="BB247"/>
      <c r="BP247" s="45"/>
      <c r="BQ247" s="45"/>
      <c r="BR247" s="45"/>
      <c r="BS247" s="45"/>
    </row>
    <row r="248" spans="1:83" ht="7" customHeight="1" thickBot="1" x14ac:dyDescent="0.6">
      <c r="A248" s="66"/>
      <c r="B248" s="146"/>
      <c r="C248" s="155"/>
      <c r="D248" s="147"/>
      <c r="E248" s="147"/>
      <c r="F248" s="147"/>
      <c r="G248" s="147"/>
      <c r="H248" s="135"/>
      <c r="I248" s="147"/>
      <c r="J248" s="135"/>
      <c r="K248" s="148"/>
      <c r="L248" s="146"/>
      <c r="M248" s="147"/>
      <c r="N248" s="135"/>
      <c r="O248" s="135"/>
      <c r="P248" s="147"/>
      <c r="Q248" s="147"/>
      <c r="R248" s="135"/>
      <c r="S248" s="135"/>
      <c r="T248" s="147"/>
      <c r="U248" s="147"/>
      <c r="V248" s="135"/>
      <c r="W248" s="42"/>
      <c r="X248" s="148"/>
      <c r="Z248" s="66"/>
      <c r="AA248" s="64"/>
      <c r="AB248" s="64"/>
      <c r="AC248" s="64"/>
      <c r="AD248" s="184"/>
      <c r="AE248" s="244"/>
      <c r="AF248" s="156"/>
      <c r="AG248" s="185"/>
      <c r="AH248" s="156"/>
      <c r="AI248" s="185"/>
      <c r="AJ248" s="186"/>
      <c r="AK248" s="187"/>
      <c r="AL248" s="156"/>
      <c r="AM248" s="185"/>
      <c r="AN248" s="156"/>
      <c r="AO248" s="185"/>
      <c r="AP248" s="188"/>
      <c r="AQ248" s="187"/>
      <c r="AR248" s="156"/>
      <c r="AS248" s="185"/>
      <c r="AT248" s="156"/>
      <c r="AU248" s="185"/>
      <c r="AV248" s="189"/>
    </row>
    <row r="249" spans="1:83" x14ac:dyDescent="0.55000000000000004">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row>
    <row r="250" spans="1:83" x14ac:dyDescent="0.55000000000000004">
      <c r="BB250" s="45">
        <f>219-172</f>
        <v>47</v>
      </c>
    </row>
    <row r="251" spans="1:83" x14ac:dyDescent="0.55000000000000004">
      <c r="L251">
        <f>SUM(L97:L250)</f>
        <v>3427</v>
      </c>
      <c r="P251">
        <f>SUM(P97:P250)</f>
        <v>552</v>
      </c>
      <c r="AD251">
        <f>SUM(AD188:AD194)</f>
        <v>82</v>
      </c>
    </row>
    <row r="252" spans="1:83" x14ac:dyDescent="0.55000000000000004">
      <c r="A252" s="130"/>
      <c r="Z252" s="130"/>
      <c r="AA252" s="130"/>
      <c r="AB252" s="130"/>
      <c r="AC252" s="130"/>
      <c r="AF252">
        <f>SUM(AD188:AD247)</f>
        <v>3531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2"/>
  <sheetViews>
    <sheetView topLeftCell="A2" workbookViewId="0">
      <pane xSplit="2" ySplit="2" topLeftCell="C39" activePane="bottomRight" state="frozen"/>
      <selection activeCell="O24" sqref="O24"/>
      <selection pane="topRight" activeCell="O24" sqref="O24"/>
      <selection pane="bottomLeft" activeCell="O24" sqref="O24"/>
      <selection pane="bottomRight" activeCell="B48" sqref="B48:D48"/>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1:23" x14ac:dyDescent="0.55000000000000004">
      <c r="A49">
        <v>45</v>
      </c>
      <c r="B49" s="250"/>
      <c r="C49" s="45" t="s">
        <v>285</v>
      </c>
      <c r="D49" t="s">
        <v>286</v>
      </c>
      <c r="E49">
        <v>24</v>
      </c>
      <c r="F49" s="1">
        <v>44069</v>
      </c>
      <c r="G49" s="130">
        <v>0</v>
      </c>
      <c r="H49" s="249">
        <f t="shared" ref="H49" si="198">+H48+G49</f>
        <v>903</v>
      </c>
      <c r="I49" s="130">
        <v>17</v>
      </c>
      <c r="J49" s="254">
        <f t="shared" ref="J49" si="199">+J48+I49</f>
        <v>792</v>
      </c>
      <c r="K49" s="5"/>
      <c r="L49" s="254">
        <f t="shared" ref="L49" si="200">+L48+K49</f>
        <v>3</v>
      </c>
      <c r="M49" s="130">
        <v>0</v>
      </c>
      <c r="N49" s="5"/>
      <c r="O49" s="6">
        <v>6</v>
      </c>
      <c r="P49" s="240">
        <f t="shared" ref="P49" si="201">+P48+O49</f>
        <v>201</v>
      </c>
      <c r="Q49" s="255">
        <f t="shared" ref="Q49" si="202">+Q48+M49-N49-O49</f>
        <v>38</v>
      </c>
      <c r="R49" s="1">
        <f t="shared" ref="R49" si="203">+F49</f>
        <v>44069</v>
      </c>
      <c r="S49" s="5">
        <f t="shared" ref="S49" si="204">+G49</f>
        <v>0</v>
      </c>
      <c r="T49" s="27">
        <f t="shared" ref="T49" si="205">+H49</f>
        <v>903</v>
      </c>
      <c r="U49" s="249">
        <f t="shared" ref="U49" si="206">+U48+S49-I49</f>
        <v>107</v>
      </c>
      <c r="V49" s="5">
        <f t="shared" ref="V49" si="207">+M49</f>
        <v>0</v>
      </c>
      <c r="W49" s="251">
        <f t="shared" ref="W49" si="208">+W48+V49-N49-O49</f>
        <v>38</v>
      </c>
    </row>
    <row r="50" spans="1:23" x14ac:dyDescent="0.55000000000000004">
      <c r="B50" s="250"/>
      <c r="C50" s="45"/>
      <c r="F50" s="1"/>
      <c r="G50" s="130"/>
      <c r="H50" s="249"/>
      <c r="I50" s="130"/>
      <c r="J50" s="254"/>
      <c r="K50" s="5"/>
      <c r="L50" s="254"/>
      <c r="M50" s="130"/>
      <c r="N50" s="5"/>
      <c r="O50" s="6"/>
      <c r="P50" s="240"/>
      <c r="Q50" s="255"/>
      <c r="R50" s="1"/>
      <c r="S50" s="5"/>
      <c r="T50" s="27"/>
      <c r="U50" s="249"/>
      <c r="V50" s="5"/>
      <c r="W50" s="251"/>
    </row>
    <row r="51" spans="1:23" x14ac:dyDescent="0.55000000000000004">
      <c r="B51" s="250"/>
      <c r="C51" s="45"/>
      <c r="F51" s="1"/>
      <c r="G51" s="130"/>
      <c r="H51" s="249"/>
      <c r="I51" s="130"/>
      <c r="J51" s="254"/>
      <c r="K51" s="5"/>
      <c r="L51" s="254"/>
      <c r="M51" s="130"/>
      <c r="N51" s="5"/>
      <c r="O51" s="6"/>
      <c r="P51" s="240"/>
      <c r="Q51" s="255"/>
      <c r="R51" s="1"/>
      <c r="S51" s="5"/>
      <c r="T51" s="27"/>
      <c r="U51" s="249"/>
      <c r="V51" s="5"/>
      <c r="W51" s="251"/>
    </row>
    <row r="52"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7" zoomScale="70" zoomScaleNormal="70" workbookViewId="0">
      <selection activeCell="W77" sqref="W77"/>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2020-08-27T05:14:28Z</dcterms:modified>
</cp:coreProperties>
</file>