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これで行こう中国衛生健康委\感染症\肺炎\武漢市原因不明の肺炎\"/>
    </mc:Choice>
  </mc:AlternateContent>
  <xr:revisionPtr revIDLastSave="0" documentId="13_ncr:1_{2F911B9F-D111-43D4-B966-A4E441C13230}" xr6:coauthVersionLast="45" xr6:coauthVersionMax="45" xr10:uidLastSave="{00000000-0000-0000-0000-000000000000}"/>
  <bookViews>
    <workbookView xWindow="-110" yWindow="-110" windowWidth="19420" windowHeight="9600" tabRatio="641" activeTab="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4" i="2" l="1"/>
  <c r="O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N233" i="5" s="1"/>
  <c r="BJ233" i="5"/>
  <c r="BM233" i="5" s="1"/>
  <c r="BG233" i="5"/>
  <c r="BF233" i="5"/>
  <c r="BD233" i="5"/>
  <c r="BC233" i="5"/>
  <c r="BA233" i="5"/>
  <c r="AZ233" i="5"/>
  <c r="AX233" i="5"/>
  <c r="AU233" i="5"/>
  <c r="AS233" i="5"/>
  <c r="AQ233" i="5"/>
  <c r="AO233" i="5"/>
  <c r="AM233" i="5"/>
  <c r="AK233" i="5"/>
  <c r="AI233" i="5"/>
  <c r="CE233" i="5" s="1"/>
  <c r="AG233" i="5"/>
  <c r="CC233" i="5" s="1"/>
  <c r="AD233" i="5"/>
  <c r="AE233" i="5" s="1"/>
  <c r="AC233" i="5"/>
  <c r="AB233" i="5"/>
  <c r="AA233" i="5"/>
  <c r="Z233" i="5"/>
  <c r="BE233" i="5" s="1"/>
  <c r="BI233" i="5" s="1"/>
  <c r="BL233" i="5" s="1"/>
  <c r="AB234" i="2"/>
  <c r="AA234" i="2"/>
  <c r="Z234" i="2"/>
  <c r="Y234" i="2"/>
  <c r="X234" i="2"/>
  <c r="W234" i="2"/>
  <c r="M234" i="2"/>
  <c r="K234" i="2"/>
  <c r="H234" i="2"/>
  <c r="I234" i="2" l="1"/>
  <c r="V36" i="6"/>
  <c r="W36" i="6" s="1"/>
  <c r="U36" i="6"/>
  <c r="T36" i="6"/>
  <c r="S36" i="6"/>
  <c r="Q36" i="6"/>
  <c r="P36" i="6"/>
  <c r="L36" i="6"/>
  <c r="J36" i="6"/>
  <c r="H36" i="6"/>
  <c r="R36" i="6"/>
  <c r="CD232" i="5"/>
  <c r="CA232" i="5"/>
  <c r="BZ232" i="5"/>
  <c r="BY232" i="5"/>
  <c r="BX232" i="5"/>
  <c r="BW232" i="5"/>
  <c r="BV232" i="5"/>
  <c r="BU232" i="5"/>
  <c r="BT232" i="5"/>
  <c r="BS232" i="5"/>
  <c r="BR232" i="5"/>
  <c r="BQ232" i="5"/>
  <c r="BP232" i="5"/>
  <c r="BO232" i="5"/>
  <c r="BM232" i="5"/>
  <c r="BK232" i="5"/>
  <c r="BN232" i="5" s="1"/>
  <c r="BJ232" i="5"/>
  <c r="BG232" i="5"/>
  <c r="BF232" i="5"/>
  <c r="BE232" i="5"/>
  <c r="BI232" i="5" s="1"/>
  <c r="BL232" i="5" s="1"/>
  <c r="BD232" i="5"/>
  <c r="BC232" i="5"/>
  <c r="BA232" i="5"/>
  <c r="AZ232" i="5"/>
  <c r="AX232" i="5"/>
  <c r="AU232" i="5"/>
  <c r="AS232" i="5"/>
  <c r="AQ232" i="5"/>
  <c r="AO232" i="5"/>
  <c r="AM232" i="5"/>
  <c r="AK232" i="5"/>
  <c r="AI232" i="5"/>
  <c r="CE232" i="5" s="1"/>
  <c r="AG232" i="5"/>
  <c r="CC232" i="5" s="1"/>
  <c r="AD232" i="5"/>
  <c r="CB232" i="5" s="1"/>
  <c r="AC232" i="5"/>
  <c r="AB232" i="5"/>
  <c r="AA232" i="5"/>
  <c r="Z232" i="5"/>
  <c r="AB233" i="2"/>
  <c r="AA233" i="2"/>
  <c r="Z233" i="2"/>
  <c r="Y233" i="2"/>
  <c r="X233" i="2"/>
  <c r="W233" i="2"/>
  <c r="P233" i="2"/>
  <c r="O233" i="2"/>
  <c r="M233" i="2"/>
  <c r="K233" i="2"/>
  <c r="H233" i="2"/>
  <c r="AE232" i="5" l="1"/>
  <c r="I233" i="2"/>
  <c r="AA232" i="2"/>
  <c r="Z232" i="2"/>
  <c r="X232" i="2"/>
  <c r="W232" i="2"/>
  <c r="AA231" i="2"/>
  <c r="Z231" i="2"/>
  <c r="X231" i="2"/>
  <c r="W231" i="2"/>
  <c r="P232" i="2"/>
  <c r="CE231" i="5"/>
  <c r="CD231" i="5"/>
  <c r="CC231" i="5"/>
  <c r="CB231" i="5"/>
  <c r="CA231" i="5"/>
  <c r="BZ231" i="5"/>
  <c r="BY231" i="5"/>
  <c r="BX231" i="5"/>
  <c r="BW231" i="5"/>
  <c r="BV231" i="5"/>
  <c r="BU231" i="5"/>
  <c r="BT231" i="5"/>
  <c r="BS231" i="5"/>
  <c r="BR231" i="5"/>
  <c r="BQ231" i="5"/>
  <c r="BP231" i="5"/>
  <c r="BO231" i="5"/>
  <c r="BM231" i="5"/>
  <c r="BK231" i="5"/>
  <c r="BN231" i="5" s="1"/>
  <c r="BJ231" i="5"/>
  <c r="BG231" i="5"/>
  <c r="BF231" i="5"/>
  <c r="BE231" i="5"/>
  <c r="BI231" i="5" s="1"/>
  <c r="BL231" i="5" s="1"/>
  <c r="BD231" i="5"/>
  <c r="BA231" i="5"/>
  <c r="AZ231" i="5"/>
  <c r="AU231" i="5"/>
  <c r="AS231" i="5"/>
  <c r="AQ231" i="5"/>
  <c r="AO231" i="5"/>
  <c r="AM231" i="5"/>
  <c r="AK231" i="5"/>
  <c r="AI231" i="5"/>
  <c r="AG231" i="5"/>
  <c r="AD231" i="5"/>
  <c r="AE231" i="5" s="1"/>
  <c r="AC231" i="5"/>
  <c r="AB231" i="5"/>
  <c r="AA231" i="5"/>
  <c r="Z231" i="5"/>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N230" i="5"/>
  <c r="BM230" i="5"/>
  <c r="BK230" i="5"/>
  <c r="BJ230" i="5"/>
  <c r="BG230" i="5"/>
  <c r="BF230" i="5"/>
  <c r="BE230" i="5"/>
  <c r="BI230" i="5" s="1"/>
  <c r="BL230" i="5" s="1"/>
  <c r="BD230" i="5"/>
  <c r="BC230" i="5"/>
  <c r="BC231" i="5" s="1"/>
  <c r="BA230" i="5"/>
  <c r="AZ230" i="5"/>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AE230" i="5" l="1"/>
  <c r="CE229" i="5"/>
  <c r="CD229" i="5"/>
  <c r="CC229" i="5"/>
  <c r="CB229" i="5"/>
  <c r="CA229" i="5"/>
  <c r="BZ229" i="5"/>
  <c r="BY229" i="5"/>
  <c r="BX229" i="5"/>
  <c r="BW229" i="5"/>
  <c r="BV229" i="5"/>
  <c r="BU229" i="5"/>
  <c r="BT229" i="5"/>
  <c r="BS229" i="5"/>
  <c r="BR229" i="5"/>
  <c r="BQ229" i="5"/>
  <c r="BP229" i="5"/>
  <c r="BO229" i="5"/>
  <c r="BM229" i="5"/>
  <c r="BK229" i="5"/>
  <c r="BN229" i="5" s="1"/>
  <c r="BJ229" i="5"/>
  <c r="BG229" i="5"/>
  <c r="BF229" i="5"/>
  <c r="BE229" i="5"/>
  <c r="BI229" i="5" s="1"/>
  <c r="BL229" i="5" s="1"/>
  <c r="BD229" i="5"/>
  <c r="BC229" i="5"/>
  <c r="BA229" i="5"/>
  <c r="AZ229" i="5"/>
  <c r="AU229" i="5"/>
  <c r="AS229" i="5"/>
  <c r="AQ229" i="5"/>
  <c r="AO229" i="5"/>
  <c r="AM229" i="5"/>
  <c r="AK229" i="5"/>
  <c r="AI229" i="5"/>
  <c r="AG229" i="5"/>
  <c r="P230" i="2"/>
  <c r="AD229" i="5"/>
  <c r="AE229" i="5" s="1"/>
  <c r="AC229" i="5"/>
  <c r="AB229" i="5"/>
  <c r="AA229" i="5"/>
  <c r="AA230" i="2"/>
  <c r="Z230" i="2"/>
  <c r="X230" i="2"/>
  <c r="W230" i="2"/>
  <c r="Z229" i="5"/>
  <c r="AX229" i="5"/>
  <c r="V33" i="6"/>
  <c r="S33" i="6"/>
  <c r="R33" i="6"/>
  <c r="AA229" i="2" l="1"/>
  <c r="Z229" i="2"/>
  <c r="X229" i="2"/>
  <c r="W229" i="2"/>
  <c r="P229" i="2"/>
  <c r="C228" i="5"/>
  <c r="CE228" i="5"/>
  <c r="CD228" i="5"/>
  <c r="CC228" i="5"/>
  <c r="CB228" i="5"/>
  <c r="CA228" i="5"/>
  <c r="BZ228" i="5"/>
  <c r="BY228" i="5"/>
  <c r="BX228" i="5"/>
  <c r="BW228" i="5"/>
  <c r="BV228" i="5"/>
  <c r="BU228" i="5"/>
  <c r="BT228" i="5"/>
  <c r="BS228" i="5"/>
  <c r="BR228" i="5"/>
  <c r="BQ228" i="5"/>
  <c r="BP228" i="5"/>
  <c r="BO228" i="5"/>
  <c r="BL228" i="5"/>
  <c r="BK228" i="5"/>
  <c r="BN228" i="5" s="1"/>
  <c r="BJ228" i="5"/>
  <c r="BM228" i="5" s="1"/>
  <c r="BI228" i="5"/>
  <c r="BG228" i="5"/>
  <c r="BF228" i="5"/>
  <c r="BE228" i="5"/>
  <c r="BD228" i="5"/>
  <c r="BC228" i="5"/>
  <c r="BA228" i="5"/>
  <c r="AZ228" i="5"/>
  <c r="AU228" i="5"/>
  <c r="AS228" i="5"/>
  <c r="AQ228" i="5"/>
  <c r="AO228" i="5"/>
  <c r="AM228" i="5"/>
  <c r="AK228" i="5"/>
  <c r="AI228" i="5"/>
  <c r="AG228" i="5"/>
  <c r="V32" i="6"/>
  <c r="S32" i="6"/>
  <c r="R32" i="6"/>
  <c r="D228" i="5" l="1"/>
  <c r="C229" i="5"/>
  <c r="BH228" i="5"/>
  <c r="AD228" i="5"/>
  <c r="AE228" i="5" s="1"/>
  <c r="AC228" i="5"/>
  <c r="AB228" i="5"/>
  <c r="AA228" i="5"/>
  <c r="Z228" i="5"/>
  <c r="AX228" i="5"/>
  <c r="D229" i="5" l="1"/>
  <c r="C230" i="5"/>
  <c r="BH229" i="5"/>
  <c r="P228" i="2"/>
  <c r="V31" i="6"/>
  <c r="S31" i="6"/>
  <c r="R31" i="6"/>
  <c r="CE227" i="5"/>
  <c r="CD227" i="5"/>
  <c r="CA227" i="5"/>
  <c r="BZ227" i="5"/>
  <c r="BY227" i="5"/>
  <c r="BX227" i="5"/>
  <c r="BW227" i="5"/>
  <c r="BV227" i="5"/>
  <c r="BU227" i="5"/>
  <c r="BT227" i="5"/>
  <c r="BS227" i="5"/>
  <c r="BR227" i="5"/>
  <c r="BQ227" i="5"/>
  <c r="BP227" i="5"/>
  <c r="BO227" i="5"/>
  <c r="BM227" i="5"/>
  <c r="BK227" i="5"/>
  <c r="BN227" i="5" s="1"/>
  <c r="BJ227" i="5"/>
  <c r="BG227" i="5"/>
  <c r="BF227" i="5"/>
  <c r="BE227" i="5"/>
  <c r="BI227" i="5" s="1"/>
  <c r="BL227" i="5" s="1"/>
  <c r="BD227" i="5"/>
  <c r="BC227" i="5"/>
  <c r="BA227" i="5"/>
  <c r="AZ227" i="5"/>
  <c r="AX227" i="5"/>
  <c r="AU227" i="5"/>
  <c r="AS227" i="5"/>
  <c r="AQ227" i="5"/>
  <c r="AO227" i="5"/>
  <c r="AM227" i="5"/>
  <c r="AK227" i="5"/>
  <c r="AI227" i="5"/>
  <c r="AG227" i="5"/>
  <c r="CC227" i="5" s="1"/>
  <c r="AD227" i="5"/>
  <c r="CB227" i="5" s="1"/>
  <c r="AC227" i="5"/>
  <c r="AB227" i="5"/>
  <c r="AA227" i="5"/>
  <c r="C227" i="5"/>
  <c r="D227" i="5" s="1"/>
  <c r="Z227" i="5"/>
  <c r="AA228" i="2"/>
  <c r="Z228" i="2"/>
  <c r="X228" i="2"/>
  <c r="W228" i="2"/>
  <c r="D230" i="5" l="1"/>
  <c r="C231" i="5"/>
  <c r="BH230" i="5"/>
  <c r="AE227" i="5"/>
  <c r="BH227" i="5"/>
  <c r="V30" i="6"/>
  <c r="S30" i="6"/>
  <c r="R30" i="6"/>
  <c r="CD226" i="5"/>
  <c r="CA226" i="5"/>
  <c r="BZ226" i="5"/>
  <c r="BY226" i="5"/>
  <c r="BX226" i="5"/>
  <c r="BW226" i="5"/>
  <c r="BV226" i="5"/>
  <c r="BU226" i="5"/>
  <c r="BT226" i="5"/>
  <c r="BS226" i="5"/>
  <c r="BR226" i="5"/>
  <c r="BQ226" i="5"/>
  <c r="BP226" i="5"/>
  <c r="BO226" i="5"/>
  <c r="BM226" i="5"/>
  <c r="BK226" i="5"/>
  <c r="BN226" i="5" s="1"/>
  <c r="BJ226" i="5"/>
  <c r="BG226" i="5"/>
  <c r="BF226" i="5"/>
  <c r="BE226" i="5"/>
  <c r="BI226" i="5" s="1"/>
  <c r="BL226" i="5" s="1"/>
  <c r="BD226" i="5"/>
  <c r="BC226" i="5"/>
  <c r="BA226" i="5"/>
  <c r="AZ226" i="5"/>
  <c r="AX226" i="5"/>
  <c r="AU226" i="5"/>
  <c r="AS226" i="5"/>
  <c r="AQ226" i="5"/>
  <c r="AO226" i="5"/>
  <c r="AM226" i="5"/>
  <c r="AK226" i="5"/>
  <c r="AI226" i="5"/>
  <c r="CE226" i="5" s="1"/>
  <c r="AG226" i="5"/>
  <c r="CC226" i="5" s="1"/>
  <c r="AD226" i="5"/>
  <c r="CB226" i="5" s="1"/>
  <c r="AC226" i="5"/>
  <c r="AB226" i="5"/>
  <c r="AA226" i="5"/>
  <c r="C226" i="5"/>
  <c r="D226" i="5" s="1"/>
  <c r="Z226" i="5"/>
  <c r="D231" i="5" l="1"/>
  <c r="C232" i="5"/>
  <c r="BH231" i="5"/>
  <c r="BH226" i="5"/>
  <c r="AE226" i="5"/>
  <c r="D232" i="5" l="1"/>
  <c r="C233" i="5"/>
  <c r="BH232" i="5"/>
  <c r="AA227" i="2"/>
  <c r="Z227" i="2"/>
  <c r="X227" i="2"/>
  <c r="W227" i="2"/>
  <c r="P227" i="2"/>
  <c r="D233" i="5" l="1"/>
  <c r="BH233" i="5"/>
  <c r="V29" i="6"/>
  <c r="S29" i="6"/>
  <c r="R29" i="6"/>
  <c r="P226" i="2"/>
  <c r="AA226" i="2"/>
  <c r="Z226" i="2"/>
  <c r="X226" i="2"/>
  <c r="W226" i="2"/>
  <c r="CE225" i="5"/>
  <c r="CD225" i="5"/>
  <c r="CA225" i="5"/>
  <c r="BZ225" i="5"/>
  <c r="BY225" i="5"/>
  <c r="BX225" i="5"/>
  <c r="BW225" i="5"/>
  <c r="BV225" i="5"/>
  <c r="BU225" i="5"/>
  <c r="BT225" i="5"/>
  <c r="BS225" i="5"/>
  <c r="BR225" i="5"/>
  <c r="BQ225" i="5"/>
  <c r="BP225" i="5"/>
  <c r="BO225" i="5"/>
  <c r="BK225" i="5"/>
  <c r="BN225" i="5" s="1"/>
  <c r="BJ225" i="5"/>
  <c r="BM225" i="5" s="1"/>
  <c r="BG225" i="5"/>
  <c r="BF225" i="5"/>
  <c r="BD225" i="5"/>
  <c r="BC225" i="5"/>
  <c r="BA225" i="5"/>
  <c r="AZ225" i="5"/>
  <c r="AX225" i="5"/>
  <c r="AU225" i="5"/>
  <c r="AS225" i="5"/>
  <c r="AQ225" i="5"/>
  <c r="AO225" i="5"/>
  <c r="AM225" i="5"/>
  <c r="AK225" i="5"/>
  <c r="AI225" i="5"/>
  <c r="AG225" i="5"/>
  <c r="CC225" i="5" s="1"/>
  <c r="AD225" i="5"/>
  <c r="CB225" i="5" s="1"/>
  <c r="AC225" i="5"/>
  <c r="AB225" i="5"/>
  <c r="AA225" i="5"/>
  <c r="Z225" i="5"/>
  <c r="BE225" i="5" s="1"/>
  <c r="BI225" i="5" s="1"/>
  <c r="BL225" i="5" s="1"/>
  <c r="C225" i="5"/>
  <c r="D225" i="5" s="1"/>
  <c r="AE225" i="5" l="1"/>
  <c r="BH225" i="5"/>
  <c r="V28" i="6"/>
  <c r="S28" i="6"/>
  <c r="R28" i="6"/>
  <c r="CE224" i="5"/>
  <c r="CD224" i="5"/>
  <c r="CC224" i="5"/>
  <c r="CB224" i="5"/>
  <c r="CA224" i="5"/>
  <c r="BZ224" i="5"/>
  <c r="BY224" i="5"/>
  <c r="BX224" i="5"/>
  <c r="BW224" i="5"/>
  <c r="BV224" i="5"/>
  <c r="BU224" i="5"/>
  <c r="BT224" i="5"/>
  <c r="BS224" i="5"/>
  <c r="BR224" i="5"/>
  <c r="BQ224" i="5"/>
  <c r="BP224" i="5"/>
  <c r="BO224" i="5"/>
  <c r="BK224" i="5"/>
  <c r="BN224" i="5" s="1"/>
  <c r="BJ224" i="5"/>
  <c r="BM224" i="5" s="1"/>
  <c r="BI224" i="5"/>
  <c r="BL224" i="5" s="1"/>
  <c r="BH224" i="5"/>
  <c r="BG224" i="5"/>
  <c r="BF224" i="5"/>
  <c r="BE224" i="5"/>
  <c r="BD224" i="5"/>
  <c r="BC224" i="5"/>
  <c r="BA224" i="5"/>
  <c r="AZ224" i="5"/>
  <c r="AU224" i="5"/>
  <c r="AS224" i="5"/>
  <c r="AQ224" i="5"/>
  <c r="AO224" i="5"/>
  <c r="AM224" i="5"/>
  <c r="AK224" i="5"/>
  <c r="AI224" i="5"/>
  <c r="AG224" i="5"/>
  <c r="AD224" i="5"/>
  <c r="AE224" i="5" s="1"/>
  <c r="AC224" i="5"/>
  <c r="AB224" i="5"/>
  <c r="AA224" i="5"/>
  <c r="C224" i="5"/>
  <c r="D224" i="5" s="1"/>
  <c r="Z224" i="5"/>
  <c r="AX224" i="5"/>
  <c r="AA225" i="2"/>
  <c r="Z225" i="2"/>
  <c r="X225" i="2"/>
  <c r="W225" i="2"/>
  <c r="P225" i="2"/>
  <c r="V27" i="6" l="1"/>
  <c r="S27" i="6"/>
  <c r="R27" i="6"/>
  <c r="P224" i="2"/>
  <c r="CD223" i="5"/>
  <c r="CA223" i="5"/>
  <c r="BZ223" i="5"/>
  <c r="BY223" i="5"/>
  <c r="BX223" i="5"/>
  <c r="BW223" i="5"/>
  <c r="BV223" i="5"/>
  <c r="BU223" i="5"/>
  <c r="BT223" i="5"/>
  <c r="BS223" i="5"/>
  <c r="BR223" i="5"/>
  <c r="BQ223" i="5"/>
  <c r="BP223" i="5"/>
  <c r="BO223" i="5"/>
  <c r="BK223" i="5"/>
  <c r="BN223" i="5" s="1"/>
  <c r="BJ223" i="5"/>
  <c r="BM223" i="5" s="1"/>
  <c r="BG223" i="5"/>
  <c r="BF223" i="5"/>
  <c r="BD223" i="5"/>
  <c r="BC223" i="5"/>
  <c r="BA223" i="5"/>
  <c r="AZ223" i="5"/>
  <c r="AX223" i="5"/>
  <c r="AU223" i="5"/>
  <c r="AS223" i="5"/>
  <c r="AQ223" i="5"/>
  <c r="AO223" i="5"/>
  <c r="AM223" i="5"/>
  <c r="AK223" i="5"/>
  <c r="AI223" i="5"/>
  <c r="CE223" i="5" s="1"/>
  <c r="AG223" i="5"/>
  <c r="CC223" i="5" s="1"/>
  <c r="AD223" i="5"/>
  <c r="AE223" i="5" s="1"/>
  <c r="AC223" i="5"/>
  <c r="AB223" i="5"/>
  <c r="AA223" i="5"/>
  <c r="Z223" i="5"/>
  <c r="BE223" i="5" s="1"/>
  <c r="BI223" i="5" s="1"/>
  <c r="BL223" i="5" s="1"/>
  <c r="C223" i="5"/>
  <c r="D223" i="5" s="1"/>
  <c r="AA224" i="2"/>
  <c r="Z224" i="2"/>
  <c r="X224" i="2"/>
  <c r="W224" i="2"/>
  <c r="BH223" i="5" l="1"/>
  <c r="CB223" i="5"/>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BH222" i="5" l="1"/>
  <c r="CB222" i="5"/>
  <c r="V25" i="6"/>
  <c r="S25" i="6"/>
  <c r="R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38"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40" i="5" l="1"/>
  <c r="AD23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39" i="5" l="1"/>
  <c r="L239"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AB182" i="2"/>
  <c r="M183" i="2"/>
  <c r="I182" i="2"/>
  <c r="Y232" i="2" l="1"/>
  <c r="AB183" i="2"/>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I231" i="2"/>
  <c r="AB232" i="2" l="1"/>
  <c r="I232" i="2"/>
</calcChain>
</file>

<file path=xl/sharedStrings.xml><?xml version="1.0" encoding="utf-8"?>
<sst xmlns="http://schemas.openxmlformats.org/spreadsheetml/2006/main" count="470" uniqueCount="261">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</sst>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xf numFmtId="0" fontId="3" fillId="2" borderId="87"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国家衛健委発表に基づく感染状況!$W$27:$W$236</c:f>
              <c:numCache>
                <c:formatCode>m"月"d"日"</c:formatCode>
                <c:ptCount val="2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numCache>
            </c:numRef>
          </c:cat>
          <c:val>
            <c:numRef>
              <c:f>国家衛健委発表に基づく感染状況!$X$27:$X$236</c:f>
              <c:numCache>
                <c:formatCode>#,##0_);[Red]\(#,##0\)</c:formatCode>
                <c:ptCount val="20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国家衛健委発表に基づく感染状況!$W$27:$W$236</c:f>
              <c:numCache>
                <c:formatCode>m"月"d"日"</c:formatCode>
                <c:ptCount val="2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numCache>
            </c:numRef>
          </c:cat>
          <c:val>
            <c:numRef>
              <c:f>国家衛健委発表に基づく感染状況!$Y$27:$Y$236</c:f>
              <c:numCache>
                <c:formatCode>General</c:formatCode>
                <c:ptCount val="20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香港マカオ台湾の患者・海外輸入症例・無症状病原体保有者!$AX$169:$AX$235</c:f>
              <c:numCache>
                <c:formatCode>m"月"d"日"</c:formatCode>
                <c:ptCount val="6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numCache>
            </c:numRef>
          </c:cat>
          <c:val>
            <c:numRef>
              <c:f>香港マカオ台湾の患者・海外輸入症例・無症状病原体保有者!$AY$169:$AY$235</c:f>
              <c:numCache>
                <c:formatCode>General</c:formatCode>
                <c:ptCount val="6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香港マカオ台湾の患者・海外輸入症例・無症状病原体保有者!$AX$169:$AX$235</c:f>
              <c:numCache>
                <c:formatCode>m"月"d"日"</c:formatCode>
                <c:ptCount val="6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numCache>
            </c:numRef>
          </c:cat>
          <c:val>
            <c:numRef>
              <c:f>香港マカオ台湾の患者・海外輸入症例・無症状病原体保有者!$BB$169:$BB$235</c:f>
              <c:numCache>
                <c:formatCode>General</c:formatCode>
                <c:ptCount val="6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香港マカオ台湾の患者・海外輸入症例・無症状病原体保有者!$AX$169:$AX$235</c:f>
              <c:numCache>
                <c:formatCode>m"月"d"日"</c:formatCode>
                <c:ptCount val="6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numCache>
            </c:numRef>
          </c:cat>
          <c:val>
            <c:numRef>
              <c:f>香港マカオ台湾の患者・海外輸入症例・無症状病原体保有者!$AZ$169:$AZ$235</c:f>
              <c:numCache>
                <c:formatCode>General</c:formatCode>
                <c:ptCount val="6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香港マカオ台湾の患者・海外輸入症例・無症状病原体保有者!$AX$169:$AX$235</c:f>
              <c:numCache>
                <c:formatCode>m"月"d"日"</c:formatCode>
                <c:ptCount val="6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numCache>
            </c:numRef>
          </c:cat>
          <c:val>
            <c:numRef>
              <c:f>香港マカオ台湾の患者・海外輸入症例・無症状病原体保有者!$BC$169:$BC$235</c:f>
              <c:numCache>
                <c:formatCode>General</c:formatCode>
                <c:ptCount val="6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香港マカオ台湾の患者・海外輸入症例・無症状病原体保有者!$CE$29:$CE$236</c:f>
              <c:numCache>
                <c:formatCode>General</c:formatCode>
                <c:ptCount val="20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香港マカオ台湾の患者・海外輸入症例・無症状病原体保有者!$CB$29:$CB$236</c:f>
              <c:numCache>
                <c:formatCode>General</c:formatCode>
                <c:ptCount val="20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香港マカオ台湾の患者・海外輸入症例・無症状病原体保有者!$CC$29:$CC$236</c:f>
              <c:numCache>
                <c:formatCode>General</c:formatCode>
                <c:ptCount val="2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新疆の情況!$R$6:$R$39</c:f>
              <c:strCache>
                <c:ptCount val="3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strCache>
            </c:strRef>
          </c:cat>
          <c:val>
            <c:numRef>
              <c:f>新疆の情況!$S$6:$S$39</c:f>
              <c:numCache>
                <c:formatCode>General</c:formatCode>
                <c:ptCount val="3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新疆の情況!$R$6:$R$39</c:f>
              <c:strCache>
                <c:ptCount val="3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strCache>
            </c:strRef>
          </c:cat>
          <c:val>
            <c:numRef>
              <c:f>新疆の情況!$V$6:$V$39</c:f>
              <c:numCache>
                <c:formatCode>General</c:formatCode>
                <c:ptCount val="3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新疆の情況!$R$6:$R$39</c:f>
              <c:strCache>
                <c:ptCount val="3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strCache>
            </c:strRef>
          </c:cat>
          <c:val>
            <c:numRef>
              <c:f>新疆の情況!$T$6:$T$39</c:f>
              <c:numCache>
                <c:formatCode>General</c:formatCode>
                <c:ptCount val="3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新疆の情況!$R$6:$R$39</c:f>
              <c:strCache>
                <c:ptCount val="3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strCache>
            </c:strRef>
          </c:cat>
          <c:val>
            <c:numRef>
              <c:f>新疆の情況!$U$6:$U$39</c:f>
              <c:numCache>
                <c:formatCode>General</c:formatCode>
                <c:ptCount val="3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新疆の情況!$R$6:$R$39</c:f>
              <c:strCache>
                <c:ptCount val="3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strCache>
            </c:strRef>
          </c:cat>
          <c:val>
            <c:numRef>
              <c:f>新疆の情況!$W$6:$W$39</c:f>
              <c:numCache>
                <c:formatCode>General</c:formatCode>
                <c:ptCount val="3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11786423271973474"/>
          <c:y val="0.2589278044789855"/>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国家衛健委発表に基づく感染状況!$Z$27:$Z$236</c:f>
              <c:numCache>
                <c:formatCode>m"月"d"日"</c:formatCode>
                <c:ptCount val="2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numCache>
            </c:numRef>
          </c:cat>
          <c:val>
            <c:numRef>
              <c:f>国家衛健委発表に基づく感染状況!$AA$27:$AA$236</c:f>
              <c:numCache>
                <c:formatCode>General</c:formatCode>
                <c:ptCount val="20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国家衛健委発表に基づく感染状況!$Z$27:$Z$236</c:f>
              <c:numCache>
                <c:formatCode>m"月"d"日"</c:formatCode>
                <c:ptCount val="2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numCache>
            </c:numRef>
          </c:cat>
          <c:val>
            <c:numRef>
              <c:f>国家衛健委発表に基づく感染状況!$AB$27:$AB$236</c:f>
              <c:numCache>
                <c:formatCode>General</c:formatCode>
                <c:ptCount val="20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香港マカオ台湾の患者・海外輸入症例・無症状病原体保有者!$BE$70:$BE$236</c:f>
              <c:numCache>
                <c:formatCode>m"月"d"日"</c:formatCode>
                <c:ptCount val="16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numCache>
            </c:numRef>
          </c:cat>
          <c:val>
            <c:numRef>
              <c:f>香港マカオ台湾の患者・海外輸入症例・無症状病原体保有者!$BF$70:$BF$236</c:f>
              <c:numCache>
                <c:formatCode>General</c:formatCode>
                <c:ptCount val="16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香港マカオ台湾の患者・海外輸入症例・無症状病原体保有者!$BG$70:$BG$236</c:f>
              <c:numCache>
                <c:formatCode>m"月"d"日"</c:formatCode>
                <c:ptCount val="16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numCache>
            </c:numRef>
          </c:cat>
          <c:val>
            <c:numRef>
              <c:f>香港マカオ台湾の患者・海外輸入症例・無症状病原体保有者!$BH$70:$BH$236</c:f>
              <c:numCache>
                <c:formatCode>General</c:formatCode>
                <c:ptCount val="16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香港マカオ台湾の患者・海外輸入症例・無症状病原体保有者!$BT$29:$BT$236</c:f>
              <c:numCache>
                <c:formatCode>General</c:formatCode>
                <c:ptCount val="20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香港マカオ台湾の患者・海外輸入症例・無症状病原体保有者!$BU$29:$BU$236</c:f>
              <c:numCache>
                <c:formatCode>General</c:formatCode>
                <c:ptCount val="2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香港マカオ台湾の患者・海外輸入症例・無症状病原体保有者!$BV$29:$BV$236</c:f>
              <c:numCache>
                <c:formatCode>General</c:formatCode>
                <c:ptCount val="2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香港マカオ台湾の患者・海外輸入症例・無症状病原体保有者!$BP$29:$BP$236</c:f>
              <c:numCache>
                <c:formatCode>General</c:formatCode>
                <c:ptCount val="20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香港マカオ台湾の患者・海外輸入症例・無症状病原体保有者!$BQ$29:$BQ$236</c:f>
              <c:numCache>
                <c:formatCode>General</c:formatCode>
                <c:ptCount val="2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香港マカオ台湾の患者・海外輸入症例・無症状病原体保有者!$BR$29:$BR$236</c:f>
              <c:numCache>
                <c:formatCode>General</c:formatCode>
                <c:ptCount val="20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7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香港マカオ台湾の患者・海外輸入症例・無症状病原体保有者!$BX$29:$BX$236</c:f>
              <c:numCache>
                <c:formatCode>General</c:formatCode>
                <c:ptCount val="20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香港マカオ台湾の患者・海外輸入症例・無症状病原体保有者!$BY$29:$BY$236</c:f>
              <c:numCache>
                <c:formatCode>General</c:formatCode>
                <c:ptCount val="2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香港マカオ台湾の患者・海外輸入症例・無症状病原体保有者!$BW$29:$BW$236</c:f>
              <c:numCache>
                <c:formatCode>m"月"d"日"</c:formatCode>
                <c:ptCount val="2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numCache>
            </c:numRef>
          </c:cat>
          <c:val>
            <c:numRef>
              <c:f>香港マカオ台湾の患者・海外輸入症例・無症状病原体保有者!$BZ$29:$BZ$236</c:f>
              <c:numCache>
                <c:formatCode>General</c:formatCode>
                <c:ptCount val="2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香港マカオ台湾の患者・海外輸入症例・無症状病原体保有者!$BI$97:$BI$235</c:f>
              <c:numCache>
                <c:formatCode>m"月"d"日"</c:formatCode>
                <c:ptCount val="13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numCache>
            </c:numRef>
          </c:cat>
          <c:val>
            <c:numRef>
              <c:f>香港マカオ台湾の患者・海外輸入症例・無症状病原体保有者!$BJ$97:$BJ$235</c:f>
              <c:numCache>
                <c:formatCode>General</c:formatCode>
                <c:ptCount val="13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香港マカオ台湾の患者・海外輸入症例・無症状病原体保有者!$BI$97:$BI$235</c:f>
              <c:numCache>
                <c:formatCode>m"月"d"日"</c:formatCode>
                <c:ptCount val="13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numCache>
            </c:numRef>
          </c:cat>
          <c:val>
            <c:numRef>
              <c:f>香港マカオ台湾の患者・海外輸入症例・無症状病原体保有者!$BK$97:$BK$235</c:f>
              <c:numCache>
                <c:formatCode>General</c:formatCode>
                <c:ptCount val="13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香港マカオ台湾の患者・海外輸入症例・無症状病原体保有者!$BL$97:$BL$235</c:f>
              <c:numCache>
                <c:formatCode>m"月"d"日"</c:formatCode>
                <c:ptCount val="13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numCache>
            </c:numRef>
          </c:cat>
          <c:val>
            <c:numRef>
              <c:f>香港マカオ台湾の患者・海外輸入症例・無症状病原体保有者!$BM$97:$BM$235</c:f>
              <c:numCache>
                <c:formatCode>General</c:formatCode>
                <c:ptCount val="13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香港マカオ台湾の患者・海外輸入症例・無症状病原体保有者!$BL$97:$BL$235</c:f>
              <c:numCache>
                <c:formatCode>m"月"d"日"</c:formatCode>
                <c:ptCount val="13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numCache>
            </c:numRef>
          </c:cat>
          <c:val>
            <c:numRef>
              <c:f>香港マカオ台湾の患者・海外輸入症例・無症状病原体保有者!$BN$97:$BN$235</c:f>
              <c:numCache>
                <c:formatCode>General</c:formatCode>
                <c:ptCount val="13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45"/>
  <sheetViews>
    <sheetView workbookViewId="0">
      <pane xSplit="2" ySplit="5" topLeftCell="C226" activePane="bottomRight" state="frozen"/>
      <selection pane="topRight" activeCell="C1" sqref="C1"/>
      <selection pane="bottomLeft" activeCell="A8" sqref="A8"/>
      <selection pane="bottomRight" activeCell="B237" sqref="B23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3" t="s">
        <v>78</v>
      </c>
      <c r="D1" s="263"/>
      <c r="E1" s="263"/>
      <c r="F1" s="263"/>
      <c r="G1" s="263"/>
      <c r="H1" s="263"/>
      <c r="I1" s="263"/>
      <c r="J1" s="263"/>
      <c r="K1" s="263"/>
      <c r="L1" s="263"/>
      <c r="M1" s="263"/>
      <c r="N1" s="263"/>
      <c r="O1" s="263"/>
      <c r="P1" s="87"/>
      <c r="Q1" s="87"/>
      <c r="R1" s="87"/>
      <c r="S1" s="87"/>
      <c r="T1" s="87"/>
      <c r="U1" s="86">
        <v>44058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0" t="s">
        <v>72</v>
      </c>
      <c r="D4" s="271"/>
      <c r="E4" s="271"/>
      <c r="F4" s="281"/>
      <c r="G4" s="270" t="s">
        <v>68</v>
      </c>
      <c r="H4" s="271"/>
      <c r="I4" s="276" t="s">
        <v>87</v>
      </c>
      <c r="J4" s="272" t="s">
        <v>71</v>
      </c>
      <c r="K4" s="273"/>
      <c r="L4" s="274" t="s">
        <v>70</v>
      </c>
      <c r="M4" s="275"/>
      <c r="N4" s="264" t="s">
        <v>73</v>
      </c>
      <c r="O4" s="265"/>
      <c r="P4" s="278" t="s">
        <v>92</v>
      </c>
      <c r="Q4" s="279"/>
      <c r="R4" s="278" t="s">
        <v>88</v>
      </c>
      <c r="S4" s="279"/>
      <c r="T4" s="280"/>
      <c r="U4" s="266" t="s">
        <v>75</v>
      </c>
    </row>
    <row r="5" spans="2:21" ht="18.5" customHeight="1" thickBot="1" x14ac:dyDescent="0.6">
      <c r="B5" s="63" t="s">
        <v>76</v>
      </c>
      <c r="C5" s="268" t="s">
        <v>69</v>
      </c>
      <c r="D5" s="269"/>
      <c r="E5" s="92" t="s">
        <v>9</v>
      </c>
      <c r="F5" s="71" t="s">
        <v>86</v>
      </c>
      <c r="G5" s="69" t="s">
        <v>69</v>
      </c>
      <c r="H5" s="70" t="s">
        <v>9</v>
      </c>
      <c r="I5" s="277"/>
      <c r="J5" s="69" t="s">
        <v>69</v>
      </c>
      <c r="K5" s="70" t="s">
        <v>74</v>
      </c>
      <c r="L5" s="69" t="s">
        <v>69</v>
      </c>
      <c r="M5" s="70" t="s">
        <v>9</v>
      </c>
      <c r="N5" s="69" t="s">
        <v>69</v>
      </c>
      <c r="O5" s="71" t="s">
        <v>9</v>
      </c>
      <c r="P5" s="88" t="s">
        <v>105</v>
      </c>
      <c r="Q5" s="71" t="s">
        <v>9</v>
      </c>
      <c r="R5" s="119" t="s">
        <v>90</v>
      </c>
      <c r="S5" s="68" t="s">
        <v>91</v>
      </c>
      <c r="T5" s="68" t="s">
        <v>89</v>
      </c>
      <c r="U5" s="267"/>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+H231+G232</f>
        <v>84756</v>
      </c>
      <c r="I232" s="89">
        <f t="shared" ref="I232" si="245">+H232-M232-O232</f>
        <v>724</v>
      </c>
      <c r="J232" s="48">
        <v>1</v>
      </c>
      <c r="K232" s="56">
        <f>+J232+K231</f>
        <v>41</v>
      </c>
      <c r="L232" s="48">
        <v>0</v>
      </c>
      <c r="M232" s="89">
        <f>+L232+M231</f>
        <v>4634</v>
      </c>
      <c r="N232" s="48">
        <v>56</v>
      </c>
      <c r="O232" s="89">
        <f>+N232+O231</f>
        <v>79398</v>
      </c>
      <c r="P232" s="111">
        <f>+Q232-Q231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+H232+G233</f>
        <v>84786</v>
      </c>
      <c r="I233" s="89">
        <f t="shared" ref="I233" si="246">+H233-M233-O233</f>
        <v>690</v>
      </c>
      <c r="J233" s="48">
        <v>-2</v>
      </c>
      <c r="K233" s="56">
        <f>+J233+K232</f>
        <v>39</v>
      </c>
      <c r="L233" s="48">
        <v>0</v>
      </c>
      <c r="M233" s="89">
        <f>+L233+M232</f>
        <v>4634</v>
      </c>
      <c r="N233" s="48">
        <v>64</v>
      </c>
      <c r="O233" s="89">
        <f>+N233+O232</f>
        <v>79462</v>
      </c>
      <c r="P233" s="111">
        <f>+Q233-Q232</f>
        <v>529</v>
      </c>
      <c r="Q233" s="57">
        <v>804180</v>
      </c>
      <c r="R233" s="48">
        <v>1567</v>
      </c>
      <c r="S233" s="118"/>
      <c r="T233" s="57">
        <v>21456</v>
      </c>
      <c r="U233" s="78"/>
      <c r="W233" s="121">
        <f t="shared" ref="W233" si="247">+B233</f>
        <v>44056</v>
      </c>
      <c r="X233" s="122">
        <f t="shared" ref="X233" si="248">+G233</f>
        <v>30</v>
      </c>
      <c r="Y233" s="97">
        <f t="shared" ref="Y233" si="249">+H233</f>
        <v>84786</v>
      </c>
      <c r="Z233" s="123">
        <f t="shared" ref="Z233" si="250">+B233</f>
        <v>44056</v>
      </c>
      <c r="AA233" s="97">
        <f t="shared" ref="AA233" si="251">+L233</f>
        <v>0</v>
      </c>
      <c r="AB233" s="97">
        <f t="shared" ref="AB233" si="252">+M233</f>
        <v>4634</v>
      </c>
    </row>
    <row r="234" spans="2:28" x14ac:dyDescent="0.55000000000000004">
      <c r="B234" s="77">
        <v>44057</v>
      </c>
      <c r="C234" s="48">
        <v>1</v>
      </c>
      <c r="D234" s="84"/>
      <c r="E234" s="110"/>
      <c r="F234" s="57">
        <v>3</v>
      </c>
      <c r="G234" s="48">
        <v>22</v>
      </c>
      <c r="H234" s="89">
        <f>+H233+G234</f>
        <v>84808</v>
      </c>
      <c r="I234" s="89">
        <f t="shared" ref="I234" si="253">+H234-M234-O234</f>
        <v>655</v>
      </c>
      <c r="J234" s="48">
        <v>-3</v>
      </c>
      <c r="K234" s="56">
        <f>+J234+K233</f>
        <v>36</v>
      </c>
      <c r="L234" s="48">
        <v>0</v>
      </c>
      <c r="M234" s="89">
        <f>+L234+M233</f>
        <v>4634</v>
      </c>
      <c r="N234" s="48">
        <v>57</v>
      </c>
      <c r="O234" s="89">
        <f>+N234+O233</f>
        <v>79519</v>
      </c>
      <c r="P234" s="111">
        <f>+Q234-Q233</f>
        <v>895</v>
      </c>
      <c r="Q234" s="57">
        <v>805075</v>
      </c>
      <c r="R234" s="48">
        <v>1905</v>
      </c>
      <c r="S234" s="118"/>
      <c r="T234" s="57">
        <v>20441</v>
      </c>
      <c r="U234" s="78"/>
      <c r="W234" s="121">
        <f t="shared" ref="W234" si="254">+B234</f>
        <v>44057</v>
      </c>
      <c r="X234" s="122">
        <f t="shared" ref="X234" si="255">+G234</f>
        <v>22</v>
      </c>
      <c r="Y234" s="97">
        <f t="shared" ref="Y234" si="256">+H234</f>
        <v>84808</v>
      </c>
      <c r="Z234" s="123">
        <f t="shared" ref="Z234" si="257">+B234</f>
        <v>44057</v>
      </c>
      <c r="AA234" s="97">
        <f t="shared" ref="AA234" si="258">+L234</f>
        <v>0</v>
      </c>
      <c r="AB234" s="97">
        <f t="shared" ref="AB234" si="259">+M234</f>
        <v>4634</v>
      </c>
    </row>
    <row r="235" spans="2:28" x14ac:dyDescent="0.55000000000000004">
      <c r="B235" s="77"/>
      <c r="C235" s="59"/>
      <c r="D235" s="49"/>
      <c r="E235" s="61"/>
      <c r="F235" s="60"/>
      <c r="G235" s="59"/>
      <c r="H235" s="61"/>
      <c r="I235" s="55"/>
      <c r="J235" s="59"/>
      <c r="K235" s="61"/>
      <c r="L235" s="59"/>
      <c r="M235" s="61"/>
      <c r="N235" s="48"/>
      <c r="O235" s="60"/>
      <c r="P235" s="124"/>
      <c r="Q235" s="60"/>
      <c r="R235" s="48"/>
      <c r="S235" s="60"/>
      <c r="T235" s="60"/>
      <c r="U235" s="78"/>
    </row>
    <row r="236" spans="2:28" ht="9.5" customHeight="1" thickBot="1" x14ac:dyDescent="0.6">
      <c r="B236" s="66"/>
      <c r="C236" s="79"/>
      <c r="D236" s="80"/>
      <c r="E236" s="82"/>
      <c r="F236" s="95"/>
      <c r="G236" s="79"/>
      <c r="H236" s="82"/>
      <c r="I236" s="82"/>
      <c r="J236" s="79"/>
      <c r="K236" s="82"/>
      <c r="L236" s="79"/>
      <c r="M236" s="82"/>
      <c r="N236" s="83"/>
      <c r="O236" s="81"/>
      <c r="P236" s="94"/>
      <c r="Q236" s="95"/>
      <c r="R236" s="120"/>
      <c r="S236" s="95"/>
      <c r="T236" s="95"/>
      <c r="U236" s="67"/>
    </row>
    <row r="238" spans="2:28" ht="13" customHeight="1" x14ac:dyDescent="0.55000000000000004">
      <c r="E238" s="112"/>
      <c r="F238" s="113"/>
      <c r="G238" s="112" t="s">
        <v>80</v>
      </c>
      <c r="H238" s="113"/>
      <c r="I238" s="113"/>
      <c r="J238" s="113"/>
      <c r="U238" s="72"/>
    </row>
    <row r="239" spans="2:28" ht="13" customHeight="1" x14ac:dyDescent="0.55000000000000004">
      <c r="E239" s="112" t="s">
        <v>98</v>
      </c>
      <c r="F239" s="113"/>
      <c r="G239" s="261" t="s">
        <v>79</v>
      </c>
      <c r="H239" s="262"/>
      <c r="I239" s="112" t="s">
        <v>106</v>
      </c>
      <c r="J239" s="113"/>
    </row>
    <row r="240" spans="2:28" ht="13" customHeight="1" x14ac:dyDescent="0.55000000000000004">
      <c r="B240" s="130"/>
      <c r="E240" s="114" t="s">
        <v>108</v>
      </c>
      <c r="F240" s="113"/>
      <c r="G240" s="115"/>
      <c r="H240" s="115"/>
      <c r="I240" s="112" t="s">
        <v>107</v>
      </c>
      <c r="J240" s="113"/>
    </row>
    <row r="241" spans="5:10" ht="18.5" customHeight="1" x14ac:dyDescent="0.55000000000000004">
      <c r="E241" s="112" t="s">
        <v>96</v>
      </c>
      <c r="F241" s="113"/>
      <c r="G241" s="112" t="s">
        <v>97</v>
      </c>
      <c r="H241" s="113"/>
      <c r="I241" s="113"/>
      <c r="J241" s="113"/>
    </row>
    <row r="242" spans="5:10" ht="13" customHeight="1" x14ac:dyDescent="0.55000000000000004">
      <c r="E242" s="112" t="s">
        <v>98</v>
      </c>
      <c r="F242" s="113"/>
      <c r="G242" s="112" t="s">
        <v>99</v>
      </c>
      <c r="H242" s="113"/>
      <c r="I242" s="113"/>
      <c r="J242" s="113"/>
    </row>
    <row r="243" spans="5:10" ht="13" customHeight="1" x14ac:dyDescent="0.55000000000000004">
      <c r="E243" s="112" t="s">
        <v>98</v>
      </c>
      <c r="F243" s="113"/>
      <c r="G243" s="112" t="s">
        <v>100</v>
      </c>
      <c r="H243" s="113"/>
      <c r="I243" s="113"/>
      <c r="J243" s="113"/>
    </row>
    <row r="244" spans="5:10" ht="13" customHeight="1" x14ac:dyDescent="0.55000000000000004">
      <c r="E244" s="112" t="s">
        <v>101</v>
      </c>
      <c r="F244" s="113"/>
      <c r="G244" s="112" t="s">
        <v>102</v>
      </c>
      <c r="H244" s="113"/>
      <c r="I244" s="113"/>
      <c r="J244" s="113"/>
    </row>
    <row r="245" spans="5:10" ht="13" customHeight="1" x14ac:dyDescent="0.55000000000000004">
      <c r="E245" s="112" t="s">
        <v>103</v>
      </c>
      <c r="F245" s="113"/>
      <c r="G245" s="112" t="s">
        <v>104</v>
      </c>
      <c r="H245" s="113"/>
      <c r="I245" s="113"/>
      <c r="J245" s="113"/>
    </row>
  </sheetData>
  <mergeCells count="12">
    <mergeCell ref="G239:H23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40"/>
  <sheetViews>
    <sheetView tabSelected="1" topLeftCell="A5" zoomScale="96" zoomScaleNormal="96" workbookViewId="0">
      <pane xSplit="1" ySplit="3" topLeftCell="B224" activePane="bottomRight" state="frozen"/>
      <selection activeCell="A5" sqref="A5"/>
      <selection pane="topRight" activeCell="B5" sqref="B5"/>
      <selection pane="bottomLeft" activeCell="A8" sqref="A8"/>
      <selection pane="bottomRight" activeCell="R225" sqref="R225"/>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1" t="s">
        <v>130</v>
      </c>
      <c r="C4" s="292"/>
      <c r="D4" s="292"/>
      <c r="E4" s="292"/>
      <c r="F4" s="292"/>
      <c r="G4" s="292"/>
      <c r="H4" s="292"/>
      <c r="I4" s="292"/>
      <c r="J4" s="292"/>
      <c r="K4" s="293"/>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4" t="s">
        <v>76</v>
      </c>
      <c r="B5" s="298" t="s">
        <v>134</v>
      </c>
      <c r="C5" s="296"/>
      <c r="D5" s="296"/>
      <c r="E5" s="296"/>
      <c r="F5" s="299" t="s">
        <v>135</v>
      </c>
      <c r="G5" s="296" t="s">
        <v>131</v>
      </c>
      <c r="H5" s="296"/>
      <c r="I5" s="296"/>
      <c r="J5" s="296" t="s">
        <v>132</v>
      </c>
      <c r="K5" s="297"/>
      <c r="L5" s="283" t="s">
        <v>69</v>
      </c>
      <c r="M5" s="284"/>
      <c r="N5" s="287" t="s">
        <v>9</v>
      </c>
      <c r="O5" s="288"/>
      <c r="P5" s="315" t="s">
        <v>128</v>
      </c>
      <c r="Q5" s="316"/>
      <c r="R5" s="316"/>
      <c r="S5" s="317"/>
      <c r="T5" s="323" t="s">
        <v>88</v>
      </c>
      <c r="U5" s="324"/>
      <c r="V5" s="324"/>
      <c r="W5" s="324"/>
      <c r="X5" s="325"/>
      <c r="Y5" s="131"/>
      <c r="Z5" s="294" t="s">
        <v>76</v>
      </c>
      <c r="AA5" s="335" t="s">
        <v>161</v>
      </c>
      <c r="AB5" s="336"/>
      <c r="AC5" s="337"/>
      <c r="AD5" s="331" t="s">
        <v>142</v>
      </c>
      <c r="AE5" s="332"/>
      <c r="AF5" s="310"/>
      <c r="AG5" s="310"/>
      <c r="AH5" s="310"/>
      <c r="AI5" s="310"/>
      <c r="AJ5" s="333"/>
      <c r="AK5" s="309" t="s">
        <v>143</v>
      </c>
      <c r="AL5" s="310"/>
      <c r="AM5" s="310"/>
      <c r="AN5" s="310"/>
      <c r="AO5" s="310"/>
      <c r="AP5" s="311"/>
      <c r="AQ5" s="309" t="s">
        <v>144</v>
      </c>
      <c r="AR5" s="310"/>
      <c r="AS5" s="310"/>
      <c r="AT5" s="310"/>
      <c r="AU5" s="310"/>
      <c r="AV5" s="321"/>
    </row>
    <row r="6" spans="1:83" ht="18" customHeight="1" x14ac:dyDescent="0.55000000000000004">
      <c r="A6" s="294"/>
      <c r="B6" s="302" t="s">
        <v>148</v>
      </c>
      <c r="C6" s="303"/>
      <c r="D6" s="306" t="s">
        <v>86</v>
      </c>
      <c r="E6" s="304" t="s">
        <v>136</v>
      </c>
      <c r="F6" s="300"/>
      <c r="G6" s="306" t="s">
        <v>133</v>
      </c>
      <c r="H6" s="306" t="s">
        <v>9</v>
      </c>
      <c r="I6" s="306" t="s">
        <v>86</v>
      </c>
      <c r="J6" s="306" t="s">
        <v>133</v>
      </c>
      <c r="K6" s="307" t="s">
        <v>9</v>
      </c>
      <c r="L6" s="285"/>
      <c r="M6" s="286"/>
      <c r="N6" s="289"/>
      <c r="O6" s="290"/>
      <c r="P6" s="318"/>
      <c r="Q6" s="319"/>
      <c r="R6" s="319"/>
      <c r="S6" s="320"/>
      <c r="T6" s="326"/>
      <c r="U6" s="327"/>
      <c r="V6" s="327"/>
      <c r="W6" s="327"/>
      <c r="X6" s="328"/>
      <c r="Y6" s="131"/>
      <c r="Z6" s="294"/>
      <c r="AA6" s="338"/>
      <c r="AB6" s="339"/>
      <c r="AC6" s="340"/>
      <c r="AD6" s="329" t="s">
        <v>141</v>
      </c>
      <c r="AE6" s="330"/>
      <c r="AF6" s="313"/>
      <c r="AG6" s="313" t="s">
        <v>140</v>
      </c>
      <c r="AH6" s="313"/>
      <c r="AI6" s="313" t="s">
        <v>132</v>
      </c>
      <c r="AJ6" s="334"/>
      <c r="AK6" s="312" t="s">
        <v>141</v>
      </c>
      <c r="AL6" s="313"/>
      <c r="AM6" s="313" t="s">
        <v>140</v>
      </c>
      <c r="AN6" s="313"/>
      <c r="AO6" s="313" t="s">
        <v>132</v>
      </c>
      <c r="AP6" s="314"/>
      <c r="AQ6" s="312" t="s">
        <v>141</v>
      </c>
      <c r="AR6" s="313"/>
      <c r="AS6" s="313" t="s">
        <v>140</v>
      </c>
      <c r="AT6" s="313"/>
      <c r="AU6" s="313" t="s">
        <v>132</v>
      </c>
      <c r="AV6" s="322"/>
      <c r="AY6" s="45" t="s">
        <v>178</v>
      </c>
      <c r="AZ6" s="45" t="s">
        <v>179</v>
      </c>
      <c r="BB6" s="45" t="s">
        <v>177</v>
      </c>
      <c r="BC6" t="s">
        <v>180</v>
      </c>
      <c r="BE6" t="s">
        <v>162</v>
      </c>
      <c r="BG6" t="s">
        <v>162</v>
      </c>
      <c r="BI6" t="s">
        <v>164</v>
      </c>
      <c r="BP6" t="s">
        <v>142</v>
      </c>
      <c r="BT6" t="s">
        <v>143</v>
      </c>
      <c r="BX6" t="s">
        <v>144</v>
      </c>
      <c r="CA6" t="s">
        <v>142</v>
      </c>
    </row>
    <row r="7" spans="1:83" ht="36.5" thickBot="1" x14ac:dyDescent="0.6">
      <c r="A7" s="295"/>
      <c r="B7" s="141" t="s">
        <v>133</v>
      </c>
      <c r="C7" s="133" t="s">
        <v>9</v>
      </c>
      <c r="D7" s="301"/>
      <c r="E7" s="305"/>
      <c r="F7" s="301"/>
      <c r="G7" s="301"/>
      <c r="H7" s="301"/>
      <c r="I7" s="301"/>
      <c r="J7" s="301"/>
      <c r="K7" s="30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60" t="s">
        <v>244</v>
      </c>
      <c r="Z7" s="295"/>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82" t="s">
        <v>176</v>
      </c>
      <c r="AY7" s="282"/>
      <c r="AZ7" s="282"/>
      <c r="BA7" s="282"/>
      <c r="BB7" s="282"/>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33"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33"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9">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7">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9">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7">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342">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9">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7">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9">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7">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9">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7">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9">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7">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9">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7">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9">
        <v>45</v>
      </c>
      <c r="Z233" s="75">
        <f t="shared" ref="Z233"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7">
        <v>62</v>
      </c>
      <c r="AX233" s="238">
        <f t="shared" ref="AX233" si="1080">+A233</f>
        <v>44057</v>
      </c>
      <c r="AY233" s="6"/>
      <c r="AZ233" s="239">
        <f t="shared" ref="AZ233" si="1081">+AZ232+AY233</f>
        <v>341</v>
      </c>
      <c r="BA233" s="239">
        <f t="shared" si="453"/>
        <v>16</v>
      </c>
      <c r="BB233" s="130"/>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c r="B234" s="241"/>
      <c r="C234" s="155"/>
      <c r="D234" s="155"/>
      <c r="E234" s="147"/>
      <c r="F234" s="147"/>
      <c r="G234" s="147"/>
      <c r="H234" s="135"/>
      <c r="I234" s="147"/>
      <c r="J234" s="135"/>
      <c r="K234" s="42"/>
      <c r="L234" s="146"/>
      <c r="M234" s="147"/>
      <c r="N234" s="135"/>
      <c r="O234" s="135"/>
      <c r="P234" s="147"/>
      <c r="Q234" s="147"/>
      <c r="R234" s="135"/>
      <c r="S234" s="135"/>
      <c r="T234" s="147"/>
      <c r="U234" s="147"/>
      <c r="V234" s="135"/>
      <c r="W234" s="42"/>
      <c r="X234" s="148"/>
      <c r="Z234" s="75"/>
      <c r="AA234" s="231"/>
      <c r="AB234" s="231"/>
      <c r="AC234" s="232"/>
      <c r="AD234" s="184"/>
      <c r="AE234" s="244"/>
      <c r="AF234" s="156"/>
      <c r="AG234" s="185"/>
      <c r="AH234" s="156"/>
      <c r="AI234" s="185"/>
      <c r="AJ234" s="186"/>
      <c r="AK234" s="187"/>
      <c r="AL234" s="156"/>
      <c r="AM234" s="185"/>
      <c r="AN234" s="156"/>
      <c r="AO234" s="185"/>
      <c r="AP234" s="188"/>
      <c r="AQ234" s="187"/>
      <c r="AR234" s="156"/>
      <c r="AS234" s="185"/>
      <c r="AT234" s="156"/>
      <c r="AU234" s="185"/>
      <c r="AV234" s="189"/>
      <c r="AW234" s="257"/>
      <c r="AX234" s="238"/>
      <c r="AY234" s="6"/>
      <c r="AZ234" s="239"/>
      <c r="BA234" s="239"/>
      <c r="BB234" s="130"/>
      <c r="BC234" s="27"/>
      <c r="BD234" s="239"/>
      <c r="BE234" s="230"/>
      <c r="BF234" s="132"/>
      <c r="BG234" s="230"/>
      <c r="BH234" s="132"/>
      <c r="BI234" s="1"/>
      <c r="BL234" s="1"/>
      <c r="BO234" s="258"/>
      <c r="BS234" s="258"/>
      <c r="BW234" s="258"/>
      <c r="CA234" s="258"/>
      <c r="CD234" s="258"/>
    </row>
    <row r="235" spans="1:83" ht="18" customHeight="1" x14ac:dyDescent="0.55000000000000004">
      <c r="A235" s="180"/>
      <c r="B235" s="147"/>
      <c r="C235" s="155"/>
      <c r="D235" s="155"/>
      <c r="E235" s="147"/>
      <c r="F235" s="147"/>
      <c r="G235" s="147"/>
      <c r="H235" s="135"/>
      <c r="I235" s="147"/>
      <c r="J235" s="135"/>
      <c r="K235" s="42"/>
      <c r="L235" s="146"/>
      <c r="M235" s="147"/>
      <c r="N235" s="135"/>
      <c r="O235" s="135"/>
      <c r="P235" s="147"/>
      <c r="Q235" s="147"/>
      <c r="R235" s="135"/>
      <c r="S235" s="135"/>
      <c r="T235" s="147"/>
      <c r="U235" s="147"/>
      <c r="V235" s="135"/>
      <c r="W235" s="42"/>
      <c r="X235" s="148"/>
      <c r="Z235" s="75"/>
      <c r="AA235" s="231"/>
      <c r="AB235" s="231"/>
      <c r="AC235" s="232"/>
      <c r="AD235" s="184"/>
      <c r="AE235" s="244"/>
      <c r="AF235" s="156"/>
      <c r="AG235" s="185"/>
      <c r="AH235" s="156"/>
      <c r="AI235" s="185"/>
      <c r="AJ235" s="186"/>
      <c r="AK235" s="187"/>
      <c r="AL235" s="156"/>
      <c r="AM235" s="185"/>
      <c r="AN235" s="156"/>
      <c r="AO235" s="185"/>
      <c r="AP235" s="188"/>
      <c r="AQ235" s="187"/>
      <c r="AR235" s="156"/>
      <c r="AS235" s="185"/>
      <c r="AT235" s="156"/>
      <c r="AU235" s="185"/>
      <c r="AV235" s="189"/>
      <c r="AX235"/>
      <c r="AY235"/>
      <c r="AZ235"/>
      <c r="BB235"/>
      <c r="BP235" s="45"/>
      <c r="BQ235" s="45"/>
      <c r="BR235" s="45"/>
      <c r="BS235" s="45"/>
    </row>
    <row r="236" spans="1:83" ht="7" customHeight="1" thickBot="1" x14ac:dyDescent="0.6">
      <c r="A236" s="66"/>
      <c r="B236" s="146"/>
      <c r="C236" s="155"/>
      <c r="D236" s="147"/>
      <c r="E236" s="147"/>
      <c r="F236" s="147"/>
      <c r="G236" s="147"/>
      <c r="H236" s="135"/>
      <c r="I236" s="147"/>
      <c r="J236" s="135"/>
      <c r="K236" s="148"/>
      <c r="L236" s="146"/>
      <c r="M236" s="147"/>
      <c r="N236" s="135"/>
      <c r="O236" s="135"/>
      <c r="P236" s="147"/>
      <c r="Q236" s="147"/>
      <c r="R236" s="135"/>
      <c r="S236" s="135"/>
      <c r="T236" s="147"/>
      <c r="U236" s="147"/>
      <c r="V236" s="135"/>
      <c r="W236" s="42"/>
      <c r="X236" s="148"/>
      <c r="Z236" s="66"/>
      <c r="AA236" s="64"/>
      <c r="AB236" s="64"/>
      <c r="AC236" s="64"/>
      <c r="AD236" s="184"/>
      <c r="AE236" s="244"/>
      <c r="AF236" s="156"/>
      <c r="AG236" s="185"/>
      <c r="AH236" s="156"/>
      <c r="AI236" s="185"/>
      <c r="AJ236" s="186"/>
      <c r="AK236" s="187"/>
      <c r="AL236" s="156"/>
      <c r="AM236" s="185"/>
      <c r="AN236" s="156"/>
      <c r="AO236" s="185"/>
      <c r="AP236" s="188"/>
      <c r="AQ236" s="187"/>
      <c r="AR236" s="156"/>
      <c r="AS236" s="185"/>
      <c r="AT236" s="156"/>
      <c r="AU236" s="185"/>
      <c r="AV236" s="189"/>
    </row>
    <row r="237" spans="1:83" x14ac:dyDescent="0.55000000000000004">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row>
    <row r="238" spans="1:83" x14ac:dyDescent="0.55000000000000004">
      <c r="BB238" s="45">
        <f>219-172</f>
        <v>47</v>
      </c>
    </row>
    <row r="239" spans="1:83" x14ac:dyDescent="0.55000000000000004">
      <c r="L239">
        <f>SUM(L97:L238)</f>
        <v>3173</v>
      </c>
      <c r="P239">
        <f>SUM(P97:P238)</f>
        <v>537</v>
      </c>
      <c r="AD239">
        <f>SUM(AD188:AD194)</f>
        <v>82</v>
      </c>
    </row>
    <row r="240" spans="1:83" x14ac:dyDescent="0.55000000000000004">
      <c r="A240" s="130"/>
      <c r="Z240" s="130"/>
      <c r="AA240" s="130"/>
      <c r="AB240" s="130"/>
      <c r="AC240" s="130"/>
      <c r="AF240">
        <f>SUM(AD188:AD235)</f>
        <v>3157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39"/>
  <sheetViews>
    <sheetView topLeftCell="A2" workbookViewId="0">
      <pane xSplit="2" ySplit="2" topLeftCell="C26" activePane="bottomRight" state="frozen"/>
      <selection activeCell="O24" sqref="O24"/>
      <selection pane="topRight" activeCell="O24" sqref="O24"/>
      <selection pane="bottomLeft" activeCell="O24" sqref="O24"/>
      <selection pane="bottomRight" activeCell="T39" sqref="T39"/>
    </sheetView>
  </sheetViews>
  <sheetFormatPr defaultRowHeight="18" x14ac:dyDescent="0.55000000000000004"/>
  <cols>
    <col min="1" max="1" width="2.75" customWidth="1"/>
    <col min="2" max="2" width="1.5" customWidth="1"/>
    <col min="3" max="3" width="81.1640625" hidden="1" customWidth="1"/>
    <col min="4" max="4" width="22" hidden="1" customWidth="1"/>
    <col min="5" max="5" width="3.1640625" hidden="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37"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56">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56">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56">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56">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+H32+G33</f>
        <v>867</v>
      </c>
      <c r="I33" s="130">
        <v>38</v>
      </c>
      <c r="J33" s="254">
        <f t="shared" si="9"/>
        <v>296</v>
      </c>
      <c r="K33" s="5"/>
      <c r="L33" s="254">
        <f t="shared" si="10"/>
        <v>3</v>
      </c>
      <c r="M33" s="130">
        <v>11</v>
      </c>
      <c r="N33" s="5"/>
      <c r="O33" s="6">
        <v>3</v>
      </c>
      <c r="P33" s="240">
        <f t="shared" ref="P33" si="63">+P32+O33</f>
        <v>82</v>
      </c>
      <c r="Q33" s="255">
        <f t="shared" ref="Q33" si="64">+Q32+M33-N33-O33</f>
        <v>131</v>
      </c>
      <c r="R33" s="1">
        <f t="shared" ref="R33" si="65">+F33</f>
        <v>44053</v>
      </c>
      <c r="S33" s="5">
        <f t="shared" ref="S33" si="66">+G33</f>
        <v>13</v>
      </c>
      <c r="T33" s="27">
        <f t="shared" si="3"/>
        <v>867</v>
      </c>
      <c r="U33" s="249">
        <f t="shared" ref="U33" si="67">+U32+S33-I33</f>
        <v>567</v>
      </c>
      <c r="V33" s="5">
        <f t="shared" ref="V33" si="68">+M33</f>
        <v>11</v>
      </c>
      <c r="W33" s="251">
        <f t="shared" ref="W33" si="69">+W32+V33-N33-O33</f>
        <v>131</v>
      </c>
    </row>
    <row r="34" spans="1:23" x14ac:dyDescent="0.55000000000000004">
      <c r="A34">
        <v>30</v>
      </c>
      <c r="B34" s="250"/>
      <c r="C34" s="45" t="s">
        <v>251</v>
      </c>
      <c r="D34" t="s">
        <v>252</v>
      </c>
      <c r="E34">
        <v>24</v>
      </c>
      <c r="F34" s="1">
        <v>44054</v>
      </c>
      <c r="G34" s="130">
        <v>9</v>
      </c>
      <c r="H34" s="249">
        <f>+H33+G34</f>
        <v>876</v>
      </c>
      <c r="I34" s="130">
        <v>41</v>
      </c>
      <c r="J34" s="254">
        <f t="shared" si="9"/>
        <v>337</v>
      </c>
      <c r="K34" s="5"/>
      <c r="L34" s="254">
        <f t="shared" si="10"/>
        <v>3</v>
      </c>
      <c r="M34" s="130">
        <v>8</v>
      </c>
      <c r="N34" s="5"/>
      <c r="O34" s="6">
        <v>8</v>
      </c>
      <c r="P34" s="240">
        <f t="shared" ref="P34" si="70">+P33+O34</f>
        <v>90</v>
      </c>
      <c r="Q34" s="255">
        <f t="shared" ref="Q34" si="71">+Q33+M34-N34-O34</f>
        <v>131</v>
      </c>
      <c r="R34" s="1">
        <f t="shared" ref="R34:R36" si="72">+F34</f>
        <v>44054</v>
      </c>
      <c r="S34" s="5">
        <f t="shared" ref="S34" si="73">+G34</f>
        <v>9</v>
      </c>
      <c r="T34" s="27">
        <f t="shared" si="3"/>
        <v>876</v>
      </c>
      <c r="U34" s="249">
        <f t="shared" ref="U34" si="74">+U33+S34-I34</f>
        <v>535</v>
      </c>
      <c r="V34" s="5">
        <f t="shared" ref="V34" si="75">+M34</f>
        <v>8</v>
      </c>
      <c r="W34" s="251">
        <f t="shared" ref="W34" si="76">+W33+V34-N34-O34</f>
        <v>131</v>
      </c>
    </row>
    <row r="35" spans="1:23" x14ac:dyDescent="0.55000000000000004">
      <c r="A35">
        <v>31</v>
      </c>
      <c r="B35" s="250"/>
      <c r="C35" s="45" t="s">
        <v>257</v>
      </c>
      <c r="D35" t="s">
        <v>256</v>
      </c>
      <c r="E35">
        <v>24</v>
      </c>
      <c r="F35" s="1">
        <v>44055</v>
      </c>
      <c r="G35" s="130">
        <v>8</v>
      </c>
      <c r="H35" s="249">
        <f>+H34+G35</f>
        <v>884</v>
      </c>
      <c r="I35" s="130">
        <v>38</v>
      </c>
      <c r="J35" s="254">
        <f t="shared" si="9"/>
        <v>375</v>
      </c>
      <c r="K35" s="5"/>
      <c r="L35" s="254">
        <f t="shared" si="10"/>
        <v>3</v>
      </c>
      <c r="M35" s="130">
        <v>5</v>
      </c>
      <c r="N35" s="5"/>
      <c r="O35" s="6">
        <v>6</v>
      </c>
      <c r="P35" s="240">
        <f t="shared" ref="P35" si="77">+P34+O35</f>
        <v>96</v>
      </c>
      <c r="Q35" s="255">
        <f t="shared" ref="Q35" si="78">+Q34+M35-N35-O35</f>
        <v>130</v>
      </c>
      <c r="R35" s="1">
        <f t="shared" si="72"/>
        <v>44055</v>
      </c>
      <c r="S35" s="5">
        <f t="shared" ref="S35" si="79">+G35</f>
        <v>8</v>
      </c>
      <c r="T35" s="27">
        <f t="shared" ref="T35" si="80">+H35</f>
        <v>884</v>
      </c>
      <c r="U35" s="249">
        <f t="shared" ref="U35" si="81">+U34+S35-I35</f>
        <v>505</v>
      </c>
      <c r="V35" s="5">
        <f t="shared" ref="V35" si="82">+M35</f>
        <v>5</v>
      </c>
      <c r="W35" s="251">
        <f t="shared" ref="W35" si="83">+W34+V35-N35-O35</f>
        <v>130</v>
      </c>
    </row>
    <row r="36" spans="1:23" x14ac:dyDescent="0.55000000000000004">
      <c r="A36">
        <v>32</v>
      </c>
      <c r="B36" s="250"/>
      <c r="C36" s="45" t="s">
        <v>259</v>
      </c>
      <c r="D36" t="s">
        <v>258</v>
      </c>
      <c r="E36">
        <v>24</v>
      </c>
      <c r="F36" s="1">
        <v>44056</v>
      </c>
      <c r="G36" s="130">
        <v>8</v>
      </c>
      <c r="H36" s="249">
        <f>+H35+G36</f>
        <v>892</v>
      </c>
      <c r="I36" s="130">
        <v>49</v>
      </c>
      <c r="J36" s="254">
        <f t="shared" si="9"/>
        <v>424</v>
      </c>
      <c r="K36" s="5"/>
      <c r="L36" s="254">
        <f t="shared" si="10"/>
        <v>3</v>
      </c>
      <c r="M36" s="130">
        <v>4</v>
      </c>
      <c r="N36" s="5"/>
      <c r="O36" s="6">
        <v>5</v>
      </c>
      <c r="P36" s="240">
        <f t="shared" ref="P36" si="84">+P35+O36</f>
        <v>101</v>
      </c>
      <c r="Q36" s="255">
        <f t="shared" ref="Q36" si="85">+Q35+M36-N36-O36</f>
        <v>129</v>
      </c>
      <c r="R36" s="1">
        <f t="shared" si="72"/>
        <v>44056</v>
      </c>
      <c r="S36" s="5">
        <f t="shared" ref="S36" si="86">+G36</f>
        <v>8</v>
      </c>
      <c r="T36" s="27">
        <f t="shared" ref="T36" si="87">+H36</f>
        <v>892</v>
      </c>
      <c r="U36" s="249">
        <f t="shared" ref="U36" si="88">+U35+S36-I36</f>
        <v>464</v>
      </c>
      <c r="V36" s="5">
        <f t="shared" ref="V36" si="89">+M36</f>
        <v>4</v>
      </c>
      <c r="W36" s="251">
        <f t="shared" ref="W36" si="90">+W35+V36-N36-O36</f>
        <v>129</v>
      </c>
    </row>
    <row r="37" spans="1:23" x14ac:dyDescent="0.55000000000000004">
      <c r="A37">
        <v>33</v>
      </c>
      <c r="B37" s="250"/>
      <c r="C37" s="45" t="s">
        <v>260</v>
      </c>
      <c r="F37" s="1">
        <v>44057</v>
      </c>
      <c r="G37" s="130">
        <v>7</v>
      </c>
      <c r="H37" s="249">
        <f>+H36+G37</f>
        <v>899</v>
      </c>
      <c r="I37" s="130">
        <v>33</v>
      </c>
      <c r="J37" s="254">
        <f t="shared" si="9"/>
        <v>457</v>
      </c>
      <c r="K37" s="5"/>
      <c r="L37" s="254">
        <f t="shared" si="10"/>
        <v>3</v>
      </c>
      <c r="M37" s="130">
        <v>2</v>
      </c>
      <c r="N37" s="5"/>
      <c r="O37" s="6">
        <v>5</v>
      </c>
      <c r="P37" s="240">
        <f t="shared" ref="P37" si="91">+P36+O37</f>
        <v>106</v>
      </c>
      <c r="Q37" s="255">
        <f t="shared" ref="Q37" si="92">+Q36+M37-N37-O37</f>
        <v>126</v>
      </c>
      <c r="R37" s="1">
        <f t="shared" ref="R37" si="93">+F37</f>
        <v>44057</v>
      </c>
      <c r="S37" s="5">
        <f t="shared" ref="S37" si="94">+G37</f>
        <v>7</v>
      </c>
      <c r="T37" s="27">
        <f t="shared" ref="T37" si="95">+H37</f>
        <v>899</v>
      </c>
      <c r="U37" s="249">
        <f t="shared" ref="U37" si="96">+U36+S37-I37</f>
        <v>438</v>
      </c>
      <c r="V37" s="5">
        <f t="shared" ref="V37" si="97">+M37</f>
        <v>2</v>
      </c>
      <c r="W37" s="251">
        <f t="shared" ref="W37" si="98">+W36+V37-N37-O37</f>
        <v>126</v>
      </c>
    </row>
    <row r="38" spans="1:23" x14ac:dyDescent="0.55000000000000004">
      <c r="B38" s="250"/>
      <c r="C38" s="45"/>
      <c r="F38" s="1"/>
      <c r="G38" s="130"/>
      <c r="H38" s="249"/>
      <c r="I38" s="130"/>
      <c r="J38" s="254"/>
      <c r="K38" s="5"/>
      <c r="L38" s="254"/>
      <c r="M38" s="130"/>
      <c r="N38" s="5"/>
      <c r="O38" s="6"/>
      <c r="P38" s="240"/>
      <c r="Q38" s="255"/>
      <c r="R38" s="1"/>
      <c r="S38" s="5"/>
      <c r="T38" s="27"/>
      <c r="U38" s="249"/>
      <c r="V38" s="5"/>
      <c r="W38" s="251"/>
    </row>
    <row r="39"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46" zoomScale="70" zoomScaleNormal="70" workbookViewId="0">
      <selection activeCell="S79" sqref="S79"/>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1" t="s">
        <v>2</v>
      </c>
      <c r="C4" s="34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1" t="s">
        <v>38</v>
      </c>
      <c r="CI4" s="341"/>
      <c r="CJ4" s="341"/>
      <c r="CK4" s="341"/>
      <c r="CL4" s="341"/>
    </row>
    <row r="5" spans="2:90" x14ac:dyDescent="0.55000000000000004">
      <c r="B5" t="s">
        <v>3</v>
      </c>
      <c r="C5" t="s">
        <v>1</v>
      </c>
      <c r="D5" s="341" t="s">
        <v>4</v>
      </c>
      <c r="E5" s="34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2020-08-18T00:31:34Z</dcterms:modified>
</cp:coreProperties>
</file>