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5EDAFA21-1BB4-4F1A-9645-0E9846F587F5}" xr6:coauthVersionLast="45" xr6:coauthVersionMax="45" xr10:uidLastSave="{00000000-0000-0000-0000-000000000000}"/>
  <bookViews>
    <workbookView xWindow="-110" yWindow="-110" windowWidth="19420" windowHeight="9600" tabRatio="641" activeTab="2"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43" i="5" l="1"/>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D243" i="5"/>
  <c r="BC243" i="5"/>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H47" i="6"/>
  <c r="T47" i="6" s="1"/>
  <c r="L47" i="6"/>
  <c r="J47" i="6"/>
  <c r="Q47" i="6"/>
  <c r="P47" i="6"/>
  <c r="V47" i="6"/>
  <c r="W47" i="6" s="1"/>
  <c r="U47" i="6"/>
  <c r="S47" i="6"/>
  <c r="R47" i="6"/>
  <c r="I244" i="2" l="1"/>
  <c r="W46" i="6"/>
  <c r="V46" i="6"/>
  <c r="T46" i="6"/>
  <c r="S46" i="6"/>
  <c r="U46" i="6" s="1"/>
  <c r="R46" i="6"/>
  <c r="Q46" i="6"/>
  <c r="P46" i="6"/>
  <c r="L46" i="6"/>
  <c r="J46" i="6"/>
  <c r="H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D242" i="5"/>
  <c r="BC242" i="5"/>
  <c r="BA242" i="5"/>
  <c r="AZ242" i="5"/>
  <c r="AX242" i="5"/>
  <c r="I243" i="2" l="1"/>
  <c r="AE242" i="5"/>
  <c r="D242" i="5"/>
  <c r="AU241" i="5"/>
  <c r="AS241" i="5"/>
  <c r="AQ241" i="5"/>
  <c r="AO241" i="5"/>
  <c r="AM241" i="5"/>
  <c r="AK241" i="5"/>
  <c r="AI241" i="5"/>
  <c r="CE241" i="5" s="1"/>
  <c r="AG241" i="5"/>
  <c r="CC241" i="5" s="1"/>
  <c r="AD241" i="5"/>
  <c r="AE241" i="5" s="1"/>
  <c r="AC241" i="5"/>
  <c r="AB241" i="5"/>
  <c r="AA241" i="5"/>
  <c r="Q45" i="6"/>
  <c r="P45" i="6"/>
  <c r="L45" i="6"/>
  <c r="J45" i="6"/>
  <c r="H45" i="6"/>
  <c r="T45" i="6" s="1"/>
  <c r="V45" i="6"/>
  <c r="W45" i="6" s="1"/>
  <c r="S45" i="6"/>
  <c r="U45" i="6" s="1"/>
  <c r="R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D241" i="5"/>
  <c r="BC241" i="5"/>
  <c r="BA241" i="5"/>
  <c r="AZ241" i="5"/>
  <c r="C241" i="5"/>
  <c r="D241" i="5" s="1"/>
  <c r="Z241" i="5"/>
  <c r="AX241" i="5"/>
  <c r="AB242" i="2"/>
  <c r="AA242" i="2"/>
  <c r="Z242" i="2"/>
  <c r="Y242" i="2"/>
  <c r="X242" i="2"/>
  <c r="W242" i="2"/>
  <c r="P242" i="2"/>
  <c r="O242" i="2"/>
  <c r="M242" i="2"/>
  <c r="K242" i="2"/>
  <c r="H242" i="2"/>
  <c r="CB241" i="5" l="1"/>
  <c r="BH241" i="5"/>
  <c r="I242" i="2"/>
  <c r="V44" i="6"/>
  <c r="W44" i="6" s="1"/>
  <c r="U44" i="6"/>
  <c r="T44" i="6"/>
  <c r="S44" i="6"/>
  <c r="R44" i="6"/>
  <c r="Q44" i="6"/>
  <c r="P44" i="6"/>
  <c r="L44" i="6"/>
  <c r="J44" i="6"/>
  <c r="H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D240" i="5"/>
  <c r="BC240" i="5"/>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J43" i="6"/>
  <c r="Q43" i="6"/>
  <c r="P43" i="6"/>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D239" i="5"/>
  <c r="BC239" i="5"/>
  <c r="BA239" i="5"/>
  <c r="AZ239" i="5"/>
  <c r="AX239" i="5"/>
  <c r="C239" i="5"/>
  <c r="D239" i="5" s="1"/>
  <c r="Z239" i="5"/>
  <c r="AA240" i="2"/>
  <c r="Z240" i="2"/>
  <c r="X240" i="2"/>
  <c r="W240" i="2"/>
  <c r="V43" i="6"/>
  <c r="W43" i="6" s="1"/>
  <c r="T43" i="6"/>
  <c r="S43" i="6"/>
  <c r="U43" i="6" s="1"/>
  <c r="R43" i="6"/>
  <c r="L43" i="6"/>
  <c r="H43" i="6"/>
  <c r="AE239" i="5" l="1"/>
  <c r="BH239" i="5"/>
  <c r="P239" i="2"/>
  <c r="Q42" i="6"/>
  <c r="P42" i="6"/>
  <c r="L42" i="6"/>
  <c r="J42" i="6"/>
  <c r="W42" i="6"/>
  <c r="V42" i="6"/>
  <c r="U42" i="6"/>
  <c r="T42" i="6"/>
  <c r="S42" i="6"/>
  <c r="R42" i="6"/>
  <c r="H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V41" i="6"/>
  <c r="W41" i="6" s="1"/>
  <c r="U41" i="6"/>
  <c r="T41" i="6"/>
  <c r="S41" i="6"/>
  <c r="R41" i="6"/>
  <c r="Q41" i="6"/>
  <c r="P41" i="6"/>
  <c r="L41" i="6"/>
  <c r="J41" i="6"/>
  <c r="H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L40" i="6"/>
  <c r="W40" i="6"/>
  <c r="V40" i="6"/>
  <c r="T40" i="6"/>
  <c r="S40" i="6"/>
  <c r="U40" i="6" s="1"/>
  <c r="R40" i="6"/>
  <c r="Q40" i="6"/>
  <c r="P40" i="6"/>
  <c r="J40" i="6"/>
  <c r="H40" i="6"/>
  <c r="Z236" i="5"/>
  <c r="BE236" i="5" s="1"/>
  <c r="BI236" i="5" s="1"/>
  <c r="BL236" i="5" s="1"/>
  <c r="P236" i="2" l="1"/>
  <c r="V39" i="6"/>
  <c r="W39" i="6" s="1"/>
  <c r="U39" i="6"/>
  <c r="T39" i="6"/>
  <c r="S39" i="6"/>
  <c r="R39" i="6"/>
  <c r="J39" i="6"/>
  <c r="Q39" i="6"/>
  <c r="P39" i="6"/>
  <c r="L39" i="6"/>
  <c r="H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V38" i="6"/>
  <c r="W38" i="6" s="1"/>
  <c r="T38" i="6"/>
  <c r="S38" i="6"/>
  <c r="U38" i="6" s="1"/>
  <c r="R38" i="6"/>
  <c r="Q38" i="6"/>
  <c r="P38" i="6"/>
  <c r="L38" i="6"/>
  <c r="J38" i="6"/>
  <c r="H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V36" i="6" l="1"/>
  <c r="W36" i="6" s="1"/>
  <c r="U36" i="6"/>
  <c r="T36" i="6"/>
  <c r="S36" i="6"/>
  <c r="Q36" i="6"/>
  <c r="P36" i="6"/>
  <c r="L36" i="6"/>
  <c r="J36" i="6"/>
  <c r="H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48"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50" i="5" l="1"/>
  <c r="AD249"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49" i="5" l="1"/>
  <c r="L249"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<sst xmlns="http://schemas.openxmlformats.org/spreadsheetml/2006/main" count="492" uniqueCount="283">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</sst>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国家衛健委発表に基づく感染状況!$W$27:$W$246</c:f>
              <c:numCache>
                <c:formatCode>m"月"d"日"</c:formatCode>
                <c:ptCount val="2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numCache>
            </c:numRef>
          </c:cat>
          <c:val>
            <c:numRef>
              <c:f>国家衛健委発表に基づく感染状況!$X$27:$X$246</c:f>
              <c:numCache>
                <c:formatCode>#,##0_);[Red]\(#,##0\)</c:formatCode>
                <c:ptCount val="21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国家衛健委発表に基づく感染状況!$W$27:$W$246</c:f>
              <c:numCache>
                <c:formatCode>m"月"d"日"</c:formatCode>
                <c:ptCount val="2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numCache>
            </c:numRef>
          </c:cat>
          <c:val>
            <c:numRef>
              <c:f>国家衛健委発表に基づく感染状況!$Y$27:$Y$246</c:f>
              <c:numCache>
                <c:formatCode>General</c:formatCode>
                <c:ptCount val="21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香港マカオ台湾の患者・海外輸入症例・無症状病原体保有者!$AX$169:$AX$245</c:f>
              <c:numCache>
                <c:formatCode>m"月"d"日"</c:formatCode>
                <c:ptCount val="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numCache>
            </c:numRef>
          </c:cat>
          <c:val>
            <c:numRef>
              <c:f>香港マカオ台湾の患者・海外輸入症例・無症状病原体保有者!$AY$169:$AY$245</c:f>
              <c:numCache>
                <c:formatCode>General</c:formatCode>
                <c:ptCount val="7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香港マカオ台湾の患者・海外輸入症例・無症状病原体保有者!$AX$169:$AX$245</c:f>
              <c:numCache>
                <c:formatCode>m"月"d"日"</c:formatCode>
                <c:ptCount val="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numCache>
            </c:numRef>
          </c:cat>
          <c:val>
            <c:numRef>
              <c:f>香港マカオ台湾の患者・海外輸入症例・無症状病原体保有者!$BB$169:$BB$245</c:f>
              <c:numCache>
                <c:formatCode>General</c:formatCode>
                <c:ptCount val="7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1</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香港マカオ台湾の患者・海外輸入症例・無症状病原体保有者!$AX$169:$AX$245</c:f>
              <c:numCache>
                <c:formatCode>m"月"d"日"</c:formatCode>
                <c:ptCount val="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numCache>
            </c:numRef>
          </c:cat>
          <c:val>
            <c:numRef>
              <c:f>香港マカオ台湾の患者・海外輸入症例・無症状病原体保有者!$AZ$169:$AZ$245</c:f>
              <c:numCache>
                <c:formatCode>General</c:formatCode>
                <c:ptCount val="7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香港マカオ台湾の患者・海外輸入症例・無症状病原体保有者!$AX$169:$AX$245</c:f>
              <c:numCache>
                <c:formatCode>m"月"d"日"</c:formatCode>
                <c:ptCount val="7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numCache>
            </c:numRef>
          </c:cat>
          <c:val>
            <c:numRef>
              <c:f>香港マカオ台湾の患者・海外輸入症例・無症状病原体保有者!$BC$169:$BC$245</c:f>
              <c:numCache>
                <c:formatCode>General</c:formatCode>
                <c:ptCount val="7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23</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香港マカオ台湾の患者・海外輸入症例・無症状病原体保有者!$CE$29:$CE$246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香港マカオ台湾の患者・海外輸入症例・無症状病原体保有者!$CB$29:$CB$246</c:f>
              <c:numCache>
                <c:formatCode>General</c:formatCode>
                <c:ptCount val="21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香港マカオ台湾の患者・海外輸入症例・無症状病原体保有者!$CC$29:$CC$246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新疆の情況!$R$6:$R$50</c:f>
              <c:strCache>
                <c:ptCount val="4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strCache>
            </c:strRef>
          </c:cat>
          <c:val>
            <c:numRef>
              <c:f>新疆の情況!$S$6:$S$50</c:f>
              <c:numCache>
                <c:formatCode>General</c:formatCode>
                <c:ptCount val="4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新疆の情況!$R$6:$R$50</c:f>
              <c:strCache>
                <c:ptCount val="4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strCache>
            </c:strRef>
          </c:cat>
          <c:val>
            <c:numRef>
              <c:f>新疆の情況!$V$6:$V$50</c:f>
              <c:numCache>
                <c:formatCode>General</c:formatCode>
                <c:ptCount val="4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新疆の情況!$R$6:$R$50</c:f>
              <c:strCache>
                <c:ptCount val="4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strCache>
            </c:strRef>
          </c:cat>
          <c:val>
            <c:numRef>
              <c:f>新疆の情況!$T$6:$T$50</c:f>
              <c:numCache>
                <c:formatCode>General</c:formatCode>
                <c:ptCount val="4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新疆の情況!$R$6:$R$50</c:f>
              <c:strCache>
                <c:ptCount val="4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strCache>
            </c:strRef>
          </c:cat>
          <c:val>
            <c:numRef>
              <c:f>新疆の情況!$U$6:$U$50</c:f>
              <c:numCache>
                <c:formatCode>General</c:formatCode>
                <c:ptCount val="4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新疆の情況!$R$6:$R$50</c:f>
              <c:strCache>
                <c:ptCount val="4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strCache>
            </c:strRef>
          </c:cat>
          <c:val>
            <c:numRef>
              <c:f>新疆の情況!$W$6:$W$50</c:f>
              <c:numCache>
                <c:formatCode>General</c:formatCode>
                <c:ptCount val="4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国家衛健委発表に基づく感染状況!$Z$27:$Z$246</c:f>
              <c:numCache>
                <c:formatCode>m"月"d"日"</c:formatCode>
                <c:ptCount val="2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numCache>
            </c:numRef>
          </c:cat>
          <c:val>
            <c:numRef>
              <c:f>国家衛健委発表に基づく感染状況!$AA$27:$AA$246</c:f>
              <c:numCache>
                <c:formatCode>General</c:formatCode>
                <c:ptCount val="21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国家衛健委発表に基づく感染状況!$Z$27:$Z$246</c:f>
              <c:numCache>
                <c:formatCode>m"月"d"日"</c:formatCode>
                <c:ptCount val="2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numCache>
            </c:numRef>
          </c:cat>
          <c:val>
            <c:numRef>
              <c:f>国家衛健委発表に基づく感染状況!$AB$27:$AB$246</c:f>
              <c:numCache>
                <c:formatCode>General</c:formatCode>
                <c:ptCount val="21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香港マカオ台湾の患者・海外輸入症例・無症状病原体保有者!$BE$70:$BE$246</c:f>
              <c:numCache>
                <c:formatCode>m"月"d"日"</c:formatCode>
                <c:ptCount val="17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numCache>
            </c:numRef>
          </c:cat>
          <c:val>
            <c:numRef>
              <c:f>香港マカオ台湾の患者・海外輸入症例・無症状病原体保有者!$BF$70:$BF$246</c:f>
              <c:numCache>
                <c:formatCode>General</c:formatCode>
                <c:ptCount val="17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香港マカオ台湾の患者・海外輸入症例・無症状病原体保有者!$BG$70:$BG$246</c:f>
              <c:numCache>
                <c:formatCode>m"月"d"日"</c:formatCode>
                <c:ptCount val="17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numCache>
            </c:numRef>
          </c:cat>
          <c:val>
            <c:numRef>
              <c:f>香港マカオ台湾の患者・海外輸入症例・無症状病原体保有者!$BH$70:$BH$246</c:f>
              <c:numCache>
                <c:formatCode>General</c:formatCode>
                <c:ptCount val="17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香港マカオ台湾の患者・海外輸入症例・無症状病原体保有者!$BT$29:$BT$246</c:f>
              <c:numCache>
                <c:formatCode>General</c:formatCode>
                <c:ptCount val="21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香港マカオ台湾の患者・海外輸入症例・無症状病原体保有者!$BU$29:$BU$246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香港マカオ台湾の患者・海外輸入症例・無症状病原体保有者!$BV$29:$BV$246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38079616331495292"/>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香港マカオ台湾の患者・海外輸入症例・無症状病原体保有者!$BP$29:$BP$246</c:f>
              <c:numCache>
                <c:formatCode>General</c:formatCode>
                <c:ptCount val="21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香港マカオ台湾の患者・海外輸入症例・無症状病原体保有者!$BQ$29:$BQ$246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香港マカオ台湾の患者・海外輸入症例・無症状病原体保有者!$BR$29:$BR$246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8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香港マカオ台湾の患者・海外輸入症例・無症状病原体保有者!$BX$29:$BX$246</c:f>
              <c:numCache>
                <c:formatCode>General</c:formatCode>
                <c:ptCount val="21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香港マカオ台湾の患者・海外輸入症例・無症状病原体保有者!$BY$29:$BY$246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香港マカオ台湾の患者・海外輸入症例・無症状病原体保有者!$BW$29:$BW$246</c:f>
              <c:numCache>
                <c:formatCode>m"月"d"日"</c:formatCode>
                <c:ptCount val="2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numCache>
            </c:numRef>
          </c:cat>
          <c:val>
            <c:numRef>
              <c:f>香港マカオ台湾の患者・海外輸入症例・無症状病原体保有者!$BZ$29:$BZ$246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香港マカオ台湾の患者・海外輸入症例・無症状病原体保有者!$BI$97:$BI$245</c:f>
              <c:numCache>
                <c:formatCode>m"月"d"日"</c:formatCode>
                <c:ptCount val="1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numCache>
            </c:numRef>
          </c:cat>
          <c:val>
            <c:numRef>
              <c:f>香港マカオ台湾の患者・海外輸入症例・無症状病原体保有者!$BJ$97:$BJ$245</c:f>
              <c:numCache>
                <c:formatCode>General</c:formatCode>
                <c:ptCount val="14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香港マカオ台湾の患者・海外輸入症例・無症状病原体保有者!$BI$97:$BI$245</c:f>
              <c:numCache>
                <c:formatCode>m"月"d"日"</c:formatCode>
                <c:ptCount val="1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numCache>
            </c:numRef>
          </c:cat>
          <c:val>
            <c:numRef>
              <c:f>香港マカオ台湾の患者・海外輸入症例・無症状病原体保有者!$BK$97:$BK$245</c:f>
              <c:numCache>
                <c:formatCode>General</c:formatCode>
                <c:ptCount val="14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香港マカオ台湾の患者・海外輸入症例・無症状病原体保有者!$BL$97:$BL$245</c:f>
              <c:numCache>
                <c:formatCode>m"月"d"日"</c:formatCode>
                <c:ptCount val="1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numCache>
            </c:numRef>
          </c:cat>
          <c:val>
            <c:numRef>
              <c:f>香港マカオ台湾の患者・海外輸入症例・無症状病原体保有者!$BM$97:$BM$245</c:f>
              <c:numCache>
                <c:formatCode>General</c:formatCode>
                <c:ptCount val="14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香港マカオ台湾の患者・海外輸入症例・無症状病原体保有者!$BL$97:$BL$245</c:f>
              <c:numCache>
                <c:formatCode>m"月"d"日"</c:formatCode>
                <c:ptCount val="14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numCache>
            </c:numRef>
          </c:cat>
          <c:val>
            <c:numRef>
              <c:f>香港マカオ台湾の患者・海外輸入症例・無症状病原体保有者!$BN$97:$BN$245</c:f>
              <c:numCache>
                <c:formatCode>General</c:formatCode>
                <c:ptCount val="14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55"/>
  <sheetViews>
    <sheetView workbookViewId="0">
      <pane xSplit="2" ySplit="5" topLeftCell="C241" activePane="bottomRight" state="frozen"/>
      <selection pane="topRight" activeCell="C1" sqref="C1"/>
      <selection pane="bottomLeft" activeCell="A8" sqref="A8"/>
      <selection pane="bottomRight" activeCell="B251" sqref="B251"/>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44068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+H239+G240</f>
        <v>84917</v>
      </c>
      <c r="I240" s="89">
        <f t="shared" ref="I240" si="309">+H240-M240-O240</f>
        <v>491</v>
      </c>
      <c r="J240" s="48">
        <v>-4</v>
      </c>
      <c r="K240" s="56">
        <f>+J240+K239</f>
        <v>20</v>
      </c>
      <c r="L240" s="48">
        <v>0</v>
      </c>
      <c r="M240" s="89">
        <f>+L240+M239</f>
        <v>4634</v>
      </c>
      <c r="N240" s="48">
        <v>47</v>
      </c>
      <c r="O240" s="89">
        <f>+N240+O239</f>
        <v>79792</v>
      </c>
      <c r="P240" s="111">
        <f>+Q240-Q239</f>
        <v>494</v>
      </c>
      <c r="Q240" s="57">
        <v>809209</v>
      </c>
      <c r="R240" s="48">
        <v>2264</v>
      </c>
      <c r="S240" s="118"/>
      <c r="T240" s="57">
        <v>14599</v>
      </c>
      <c r="U240" s="78"/>
      <c r="W240" s="121">
        <f t="shared" ref="W240" si="310">+B240</f>
        <v>44063</v>
      </c>
      <c r="X240" s="122">
        <f t="shared" ref="X240" si="311">+G240</f>
        <v>22</v>
      </c>
      <c r="Y240" s="97">
        <f t="shared" ref="Y240" si="312">+H240</f>
        <v>84917</v>
      </c>
      <c r="Z240" s="123">
        <f t="shared" ref="Z240" si="313">+B240</f>
        <v>44063</v>
      </c>
      <c r="AA240" s="97">
        <f t="shared" ref="AA240" si="314">+L240</f>
        <v>0</v>
      </c>
      <c r="AB240" s="97">
        <f t="shared" ref="AB240" si="315">+M240</f>
        <v>4634</v>
      </c>
    </row>
    <row r="241" spans="2:28" x14ac:dyDescent="0.55000000000000004">
      <c r="B241" s="77">
        <v>44064</v>
      </c>
      <c r="C241" s="48">
        <v>1</v>
      </c>
      <c r="D241" s="84"/>
      <c r="E241" s="110"/>
      <c r="F241" s="57">
        <v>1</v>
      </c>
      <c r="G241" s="48">
        <v>22</v>
      </c>
      <c r="H241" s="89">
        <f>+H240+G241</f>
        <v>84939</v>
      </c>
      <c r="I241" s="89">
        <f t="shared" ref="I241" si="316">+H241-M241-O241</f>
        <v>454</v>
      </c>
      <c r="J241" s="48">
        <v>-1</v>
      </c>
      <c r="K241" s="56">
        <f>+J241+K240</f>
        <v>19</v>
      </c>
      <c r="L241" s="48">
        <v>0</v>
      </c>
      <c r="M241" s="89">
        <f>+L241+M240</f>
        <v>4634</v>
      </c>
      <c r="N241" s="48">
        <v>59</v>
      </c>
      <c r="O241" s="89">
        <f>+N241+O240</f>
        <v>79851</v>
      </c>
      <c r="P241" s="111">
        <f>+Q241-Q240</f>
        <v>847</v>
      </c>
      <c r="Q241" s="57">
        <v>810056</v>
      </c>
      <c r="R241" s="48">
        <v>1141</v>
      </c>
      <c r="S241" s="118"/>
      <c r="T241" s="57">
        <v>14305</v>
      </c>
      <c r="U241" s="78"/>
      <c r="W241" s="121">
        <f t="shared" ref="W241" si="317">+B241</f>
        <v>44064</v>
      </c>
      <c r="X241" s="122">
        <f t="shared" ref="X241" si="318">+G241</f>
        <v>22</v>
      </c>
      <c r="Y241" s="97">
        <f t="shared" ref="Y241" si="319">+H241</f>
        <v>84939</v>
      </c>
      <c r="Z241" s="123">
        <f t="shared" ref="Z241" si="320">+B241</f>
        <v>44064</v>
      </c>
      <c r="AA241" s="97">
        <f t="shared" ref="AA241" si="321">+L241</f>
        <v>0</v>
      </c>
      <c r="AB241" s="97">
        <f t="shared" ref="AB241" si="322">+M241</f>
        <v>4634</v>
      </c>
    </row>
    <row r="242" spans="2:28" x14ac:dyDescent="0.55000000000000004">
      <c r="B242" s="77">
        <v>44065</v>
      </c>
      <c r="C242" s="48">
        <v>2</v>
      </c>
      <c r="D242" s="84"/>
      <c r="E242" s="110"/>
      <c r="F242" s="57">
        <v>3</v>
      </c>
      <c r="G242" s="48">
        <v>12</v>
      </c>
      <c r="H242" s="89">
        <f>+H241+G242</f>
        <v>84951</v>
      </c>
      <c r="I242" s="89">
        <f t="shared" ref="I242" si="323">+H242-M242-O242</f>
        <v>422</v>
      </c>
      <c r="J242" s="48">
        <v>-3</v>
      </c>
      <c r="K242" s="56">
        <f>+J242+K241</f>
        <v>16</v>
      </c>
      <c r="L242" s="48">
        <v>0</v>
      </c>
      <c r="M242" s="89">
        <f>+L242+M241</f>
        <v>4634</v>
      </c>
      <c r="N242" s="48">
        <v>44</v>
      </c>
      <c r="O242" s="89">
        <f>+N242+O241</f>
        <v>79895</v>
      </c>
      <c r="P242" s="111">
        <f>+Q242-Q241</f>
        <v>903</v>
      </c>
      <c r="Q242" s="57">
        <v>810959</v>
      </c>
      <c r="R242" s="48">
        <v>1478</v>
      </c>
      <c r="S242" s="118"/>
      <c r="T242" s="57">
        <v>13730</v>
      </c>
      <c r="U242" s="78"/>
      <c r="W242" s="121">
        <f t="shared" ref="W242" si="324">+B242</f>
        <v>44065</v>
      </c>
      <c r="X242" s="122">
        <f t="shared" ref="X242" si="325">+G242</f>
        <v>12</v>
      </c>
      <c r="Y242" s="97">
        <f t="shared" ref="Y242" si="326">+H242</f>
        <v>84951</v>
      </c>
      <c r="Z242" s="123">
        <f t="shared" ref="Z242" si="327">+B242</f>
        <v>44065</v>
      </c>
      <c r="AA242" s="97">
        <f t="shared" ref="AA242" si="328">+L242</f>
        <v>0</v>
      </c>
      <c r="AB242" s="97">
        <f t="shared" ref="AB242" si="329">+M242</f>
        <v>4634</v>
      </c>
    </row>
    <row r="243" spans="2:28" x14ac:dyDescent="0.55000000000000004">
      <c r="B243" s="77">
        <v>44066</v>
      </c>
      <c r="C243" s="48">
        <v>1</v>
      </c>
      <c r="D243" s="84"/>
      <c r="E243" s="110"/>
      <c r="F243" s="57">
        <v>2</v>
      </c>
      <c r="G243" s="48">
        <v>16</v>
      </c>
      <c r="H243" s="89">
        <f>+H242+G243</f>
        <v>84967</v>
      </c>
      <c r="I243" s="89">
        <f t="shared" ref="I243" si="330">+H243-M243-O243</f>
        <v>408</v>
      </c>
      <c r="J243" s="48">
        <v>-2</v>
      </c>
      <c r="K243" s="56">
        <f>+J243+K242</f>
        <v>14</v>
      </c>
      <c r="L243" s="48">
        <v>0</v>
      </c>
      <c r="M243" s="89">
        <f>+L243+M242</f>
        <v>4634</v>
      </c>
      <c r="N243" s="48">
        <v>30</v>
      </c>
      <c r="O243" s="89">
        <f>+N243+O242</f>
        <v>79925</v>
      </c>
      <c r="P243" s="111">
        <f>+Q243-Q242</f>
        <v>865</v>
      </c>
      <c r="Q243" s="57">
        <v>811824</v>
      </c>
      <c r="R243" s="48">
        <v>1375</v>
      </c>
      <c r="S243" s="118"/>
      <c r="T243" s="57">
        <v>13220</v>
      </c>
      <c r="U243" s="78"/>
      <c r="W243" s="121">
        <f t="shared" ref="W243:W244" si="331">+B243</f>
        <v>44066</v>
      </c>
      <c r="X243" s="122">
        <f t="shared" ref="X243:X244" si="332">+G243</f>
        <v>16</v>
      </c>
      <c r="Y243" s="97">
        <f t="shared" ref="Y243:Y244" si="333">+H243</f>
        <v>84967</v>
      </c>
      <c r="Z243" s="123">
        <f t="shared" ref="Z243:Z244" si="334">+B243</f>
        <v>44066</v>
      </c>
      <c r="AA243" s="97">
        <f t="shared" ref="AA243:AA244" si="335">+L243</f>
        <v>0</v>
      </c>
      <c r="AB243" s="97">
        <f t="shared" ref="AB243:AB244" si="336">+M243</f>
        <v>4634</v>
      </c>
    </row>
    <row r="244" spans="2:28" x14ac:dyDescent="0.55000000000000004">
      <c r="B244" s="77">
        <v>44067</v>
      </c>
      <c r="C244" s="48">
        <v>0</v>
      </c>
      <c r="D244" s="84"/>
      <c r="E244" s="110"/>
      <c r="F244" s="57">
        <v>2</v>
      </c>
      <c r="G244" s="48">
        <v>14</v>
      </c>
      <c r="H244" s="89">
        <f>+H243+G244</f>
        <v>84981</v>
      </c>
      <c r="I244" s="89">
        <f t="shared" ref="I244" si="337">+H244-M244-O244</f>
        <v>386</v>
      </c>
      <c r="J244" s="48">
        <v>-4</v>
      </c>
      <c r="K244" s="56">
        <f>+J244+K243</f>
        <v>10</v>
      </c>
      <c r="L244" s="48">
        <v>0</v>
      </c>
      <c r="M244" s="89">
        <f>+L244+M243</f>
        <v>4634</v>
      </c>
      <c r="N244" s="48">
        <v>36</v>
      </c>
      <c r="O244" s="89">
        <f>+N244+O243</f>
        <v>79961</v>
      </c>
      <c r="P244" s="111">
        <f>+Q244-Q243</f>
        <v>444</v>
      </c>
      <c r="Q244" s="57">
        <v>812268</v>
      </c>
      <c r="R244" s="48">
        <v>1294</v>
      </c>
      <c r="S244" s="118"/>
      <c r="T244" s="57">
        <v>12370</v>
      </c>
      <c r="U244" s="78"/>
      <c r="W244" s="121">
        <f t="shared" si="331"/>
        <v>44067</v>
      </c>
      <c r="X244" s="122">
        <f t="shared" si="332"/>
        <v>14</v>
      </c>
      <c r="Y244" s="97">
        <f t="shared" si="333"/>
        <v>84981</v>
      </c>
      <c r="Z244" s="123">
        <f t="shared" si="334"/>
        <v>44067</v>
      </c>
      <c r="AA244" s="97">
        <f t="shared" si="335"/>
        <v>0</v>
      </c>
      <c r="AB244" s="97">
        <f t="shared" si="336"/>
        <v>4634</v>
      </c>
    </row>
    <row r="245" spans="2:28" x14ac:dyDescent="0.55000000000000004">
      <c r="B245" s="77"/>
      <c r="C245" s="59"/>
      <c r="D245" s="49"/>
      <c r="E245" s="61"/>
      <c r="F245" s="60"/>
      <c r="G245" s="59"/>
      <c r="H245" s="61"/>
      <c r="I245" s="55"/>
      <c r="J245" s="59"/>
      <c r="K245" s="61"/>
      <c r="L245" s="59"/>
      <c r="M245" s="61"/>
      <c r="N245" s="48"/>
      <c r="O245" s="60"/>
      <c r="P245" s="124"/>
      <c r="Q245" s="60"/>
      <c r="R245" s="48"/>
      <c r="S245" s="60"/>
      <c r="T245" s="60"/>
      <c r="U245" s="78"/>
    </row>
    <row r="246" spans="2:28" ht="9.5" customHeight="1" thickBot="1" x14ac:dyDescent="0.6">
      <c r="B246" s="66"/>
      <c r="C246" s="79"/>
      <c r="D246" s="80"/>
      <c r="E246" s="82"/>
      <c r="F246" s="95"/>
      <c r="G246" s="79"/>
      <c r="H246" s="82"/>
      <c r="I246" s="82"/>
      <c r="J246" s="79"/>
      <c r="K246" s="82"/>
      <c r="L246" s="79"/>
      <c r="M246" s="82"/>
      <c r="N246" s="83"/>
      <c r="O246" s="81"/>
      <c r="P246" s="94"/>
      <c r="Q246" s="95"/>
      <c r="R246" s="120"/>
      <c r="S246" s="95"/>
      <c r="T246" s="95"/>
      <c r="U246" s="67"/>
    </row>
    <row r="248" spans="2:28" ht="13" customHeight="1" x14ac:dyDescent="0.55000000000000004">
      <c r="E248" s="112"/>
      <c r="F248" s="113"/>
      <c r="G248" s="112" t="s">
        <v>80</v>
      </c>
      <c r="H248" s="113"/>
      <c r="I248" s="113"/>
      <c r="J248" s="113"/>
      <c r="U248" s="72"/>
    </row>
    <row r="249" spans="2:28" ht="13" customHeight="1" x14ac:dyDescent="0.55000000000000004">
      <c r="E249" s="112" t="s">
        <v>98</v>
      </c>
      <c r="F249" s="113"/>
      <c r="G249" s="261" t="s">
        <v>79</v>
      </c>
      <c r="H249" s="262"/>
      <c r="I249" s="112" t="s">
        <v>106</v>
      </c>
      <c r="J249" s="113"/>
    </row>
    <row r="250" spans="2:28" ht="13" customHeight="1" x14ac:dyDescent="0.55000000000000004">
      <c r="B250" s="130">
        <v>1</v>
      </c>
      <c r="E250" s="114" t="s">
        <v>108</v>
      </c>
      <c r="F250" s="113"/>
      <c r="G250" s="115"/>
      <c r="H250" s="115"/>
      <c r="I250" s="112" t="s">
        <v>107</v>
      </c>
      <c r="J250" s="113"/>
    </row>
    <row r="251" spans="2:28" ht="18.5" customHeight="1" x14ac:dyDescent="0.55000000000000004">
      <c r="E251" s="112" t="s">
        <v>96</v>
      </c>
      <c r="F251" s="113"/>
      <c r="G251" s="112" t="s">
        <v>97</v>
      </c>
      <c r="H251" s="113"/>
      <c r="I251" s="113"/>
      <c r="J251" s="113"/>
    </row>
    <row r="252" spans="2:28" ht="13" customHeight="1" x14ac:dyDescent="0.55000000000000004">
      <c r="E252" s="112" t="s">
        <v>98</v>
      </c>
      <c r="F252" s="113"/>
      <c r="G252" s="112" t="s">
        <v>99</v>
      </c>
      <c r="H252" s="113"/>
      <c r="I252" s="113"/>
      <c r="J252" s="113"/>
    </row>
    <row r="253" spans="2:28" ht="13" customHeight="1" x14ac:dyDescent="0.55000000000000004">
      <c r="E253" s="112" t="s">
        <v>98</v>
      </c>
      <c r="F253" s="113"/>
      <c r="G253" s="112" t="s">
        <v>100</v>
      </c>
      <c r="H253" s="113"/>
      <c r="I253" s="113"/>
      <c r="J253" s="113"/>
    </row>
    <row r="254" spans="2:28" ht="13" customHeight="1" x14ac:dyDescent="0.55000000000000004">
      <c r="E254" s="112" t="s">
        <v>101</v>
      </c>
      <c r="F254" s="113"/>
      <c r="G254" s="112" t="s">
        <v>102</v>
      </c>
      <c r="H254" s="113"/>
      <c r="I254" s="113"/>
      <c r="J254" s="113"/>
    </row>
    <row r="255" spans="2:28" ht="13" customHeight="1" x14ac:dyDescent="0.55000000000000004">
      <c r="E255" s="112" t="s">
        <v>103</v>
      </c>
      <c r="F255" s="113"/>
      <c r="G255" s="112" t="s">
        <v>104</v>
      </c>
      <c r="H255" s="113"/>
      <c r="I255" s="113"/>
      <c r="J255" s="113"/>
    </row>
  </sheetData>
  <mergeCells count="12">
    <mergeCell ref="G249:H24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50"/>
  <sheetViews>
    <sheetView topLeftCell="A5" zoomScale="96" zoomScaleNormal="96" workbookViewId="0">
      <pane xSplit="1" ySplit="3" topLeftCell="I238" activePane="bottomRight" state="frozen"/>
      <selection activeCell="A5" sqref="A5"/>
      <selection pane="topRight" activeCell="B5" sqref="B5"/>
      <selection pane="bottomLeft" activeCell="A8" sqref="A8"/>
      <selection pane="bottomRight" activeCell="AC244" sqref="AC244:AJ24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7" t="s">
        <v>130</v>
      </c>
      <c r="C4" s="328"/>
      <c r="D4" s="328"/>
      <c r="E4" s="328"/>
      <c r="F4" s="328"/>
      <c r="G4" s="328"/>
      <c r="H4" s="328"/>
      <c r="I4" s="328"/>
      <c r="J4" s="328"/>
      <c r="K4" s="329"/>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0" t="s">
        <v>76</v>
      </c>
      <c r="B5" s="332" t="s">
        <v>134</v>
      </c>
      <c r="C5" s="330"/>
      <c r="D5" s="330"/>
      <c r="E5" s="330"/>
      <c r="F5" s="333" t="s">
        <v>135</v>
      </c>
      <c r="G5" s="330" t="s">
        <v>131</v>
      </c>
      <c r="H5" s="330"/>
      <c r="I5" s="330"/>
      <c r="J5" s="330" t="s">
        <v>132</v>
      </c>
      <c r="K5" s="331"/>
      <c r="L5" s="319" t="s">
        <v>69</v>
      </c>
      <c r="M5" s="320"/>
      <c r="N5" s="323" t="s">
        <v>9</v>
      </c>
      <c r="O5" s="324"/>
      <c r="P5" s="312" t="s">
        <v>128</v>
      </c>
      <c r="Q5" s="313"/>
      <c r="R5" s="313"/>
      <c r="S5" s="314"/>
      <c r="T5" s="288" t="s">
        <v>88</v>
      </c>
      <c r="U5" s="289"/>
      <c r="V5" s="289"/>
      <c r="W5" s="289"/>
      <c r="X5" s="290"/>
      <c r="Y5" s="131"/>
      <c r="Z5" s="300" t="s">
        <v>76</v>
      </c>
      <c r="AA5" s="302" t="s">
        <v>161</v>
      </c>
      <c r="AB5" s="303"/>
      <c r="AC5" s="304"/>
      <c r="AD5" s="296" t="s">
        <v>142</v>
      </c>
      <c r="AE5" s="297"/>
      <c r="AF5" s="283"/>
      <c r="AG5" s="283"/>
      <c r="AH5" s="283"/>
      <c r="AI5" s="283"/>
      <c r="AJ5" s="298"/>
      <c r="AK5" s="282" t="s">
        <v>143</v>
      </c>
      <c r="AL5" s="283"/>
      <c r="AM5" s="283"/>
      <c r="AN5" s="283"/>
      <c r="AO5" s="283"/>
      <c r="AP5" s="310"/>
      <c r="AQ5" s="282" t="s">
        <v>144</v>
      </c>
      <c r="AR5" s="283"/>
      <c r="AS5" s="283"/>
      <c r="AT5" s="283"/>
      <c r="AU5" s="283"/>
      <c r="AV5" s="284"/>
    </row>
    <row r="6" spans="1:83" ht="18" customHeight="1" x14ac:dyDescent="0.55000000000000004">
      <c r="A6" s="300"/>
      <c r="B6" s="335" t="s">
        <v>148</v>
      </c>
      <c r="C6" s="336"/>
      <c r="D6" s="308" t="s">
        <v>86</v>
      </c>
      <c r="E6" s="337" t="s">
        <v>136</v>
      </c>
      <c r="F6" s="334"/>
      <c r="G6" s="308" t="s">
        <v>133</v>
      </c>
      <c r="H6" s="308" t="s">
        <v>9</v>
      </c>
      <c r="I6" s="308" t="s">
        <v>86</v>
      </c>
      <c r="J6" s="308" t="s">
        <v>133</v>
      </c>
      <c r="K6" s="339" t="s">
        <v>9</v>
      </c>
      <c r="L6" s="321"/>
      <c r="M6" s="322"/>
      <c r="N6" s="325"/>
      <c r="O6" s="326"/>
      <c r="P6" s="315"/>
      <c r="Q6" s="316"/>
      <c r="R6" s="316"/>
      <c r="S6" s="317"/>
      <c r="T6" s="291"/>
      <c r="U6" s="292"/>
      <c r="V6" s="292"/>
      <c r="W6" s="292"/>
      <c r="X6" s="293"/>
      <c r="Y6" s="131"/>
      <c r="Z6" s="300"/>
      <c r="AA6" s="305"/>
      <c r="AB6" s="306"/>
      <c r="AC6" s="307"/>
      <c r="AD6" s="294" t="s">
        <v>141</v>
      </c>
      <c r="AE6" s="295"/>
      <c r="AF6" s="286"/>
      <c r="AG6" s="286" t="s">
        <v>140</v>
      </c>
      <c r="AH6" s="286"/>
      <c r="AI6" s="286" t="s">
        <v>132</v>
      </c>
      <c r="AJ6" s="299"/>
      <c r="AK6" s="285" t="s">
        <v>141</v>
      </c>
      <c r="AL6" s="286"/>
      <c r="AM6" s="286" t="s">
        <v>140</v>
      </c>
      <c r="AN6" s="286"/>
      <c r="AO6" s="286" t="s">
        <v>132</v>
      </c>
      <c r="AP6" s="311"/>
      <c r="AQ6" s="285" t="s">
        <v>141</v>
      </c>
      <c r="AR6" s="286"/>
      <c r="AS6" s="286" t="s">
        <v>140</v>
      </c>
      <c r="AT6" s="286"/>
      <c r="AU6" s="286" t="s">
        <v>132</v>
      </c>
      <c r="AV6" s="287"/>
      <c r="AY6" s="45" t="s">
        <v>178</v>
      </c>
      <c r="AZ6" s="45" t="s">
        <v>179</v>
      </c>
      <c r="BB6" s="45" t="s">
        <v>177</v>
      </c>
      <c r="BC6" t="s">
        <v>180</v>
      </c>
      <c r="BE6" t="s">
        <v>162</v>
      </c>
      <c r="BG6" t="s">
        <v>162</v>
      </c>
      <c r="BI6" t="s">
        <v>164</v>
      </c>
      <c r="BP6" t="s">
        <v>142</v>
      </c>
      <c r="BT6" t="s">
        <v>143</v>
      </c>
      <c r="BX6" t="s">
        <v>144</v>
      </c>
      <c r="CA6" t="s">
        <v>142</v>
      </c>
    </row>
    <row r="7" spans="1:83" ht="36.5" thickBot="1" x14ac:dyDescent="0.6">
      <c r="A7" s="301"/>
      <c r="B7" s="141" t="s">
        <v>133</v>
      </c>
      <c r="C7" s="133" t="s">
        <v>9</v>
      </c>
      <c r="D7" s="309"/>
      <c r="E7" s="338"/>
      <c r="F7" s="309"/>
      <c r="G7" s="309"/>
      <c r="H7" s="309"/>
      <c r="I7" s="309"/>
      <c r="J7" s="309"/>
      <c r="K7" s="34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1"/>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8" t="s">
        <v>176</v>
      </c>
      <c r="AY7" s="318"/>
      <c r="AZ7" s="318"/>
      <c r="BA7" s="318"/>
      <c r="BB7" s="31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43"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43"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6">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6">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6">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6">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6">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6">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6">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0">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6">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6">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6">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6">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6">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6">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6">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6">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6">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6">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6">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6">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v>44064</v>
      </c>
      <c r="B240" s="241">
        <v>22</v>
      </c>
      <c r="C240" s="155">
        <f t="shared" ref="C240" si="1380">+B240+C239</f>
        <v>2390</v>
      </c>
      <c r="D240" s="155">
        <f t="shared" ref="D240" si="1381">+C240-F240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3"/>
        <v>44064</v>
      </c>
      <c r="AA240" s="231">
        <f t="shared" ref="AA240" si="1382">+AF240+AL240+AR240</f>
        <v>5164</v>
      </c>
      <c r="AB240" s="231">
        <f t="shared" ref="AB240" si="1383">+AH240+AN240+AT240</f>
        <v>4403</v>
      </c>
      <c r="AC240" s="232">
        <f t="shared" ref="AC240" si="1384">+AJ240+AP240+AV240</f>
        <v>82</v>
      </c>
      <c r="AD240" s="184">
        <f t="shared" ref="AD240" si="1385">+AF240-AF239</f>
        <v>27</v>
      </c>
      <c r="AE240" s="244">
        <f t="shared" ref="AE240" si="1386">+AE239+AD240</f>
        <v>3426</v>
      </c>
      <c r="AF240" s="156">
        <v>4631</v>
      </c>
      <c r="AG240" s="185">
        <f t="shared" ref="AG240" si="1387">+AH240-AH239</f>
        <v>73</v>
      </c>
      <c r="AH240" s="156">
        <v>3900</v>
      </c>
      <c r="AI240" s="185">
        <f t="shared" ref="AI240" si="1388">+AJ240-AJ239</f>
        <v>0</v>
      </c>
      <c r="AJ240" s="186">
        <v>75</v>
      </c>
      <c r="AK240" s="187">
        <f t="shared" ref="AK240" si="1389">+AL240-AL239</f>
        <v>0</v>
      </c>
      <c r="AL240" s="156">
        <v>46</v>
      </c>
      <c r="AM240" s="185">
        <f t="shared" ref="AM240" si="1390">+AN240-AN239</f>
        <v>0</v>
      </c>
      <c r="AN240" s="156">
        <v>46</v>
      </c>
      <c r="AO240" s="185">
        <f t="shared" ref="AO240" si="1391">+AP240-AP239</f>
        <v>0</v>
      </c>
      <c r="AP240" s="188">
        <v>0</v>
      </c>
      <c r="AQ240" s="187">
        <f t="shared" ref="AQ240" si="1392">+AR240-AR239</f>
        <v>1</v>
      </c>
      <c r="AR240" s="156">
        <v>487</v>
      </c>
      <c r="AS240" s="185">
        <f t="shared" ref="AS240" si="1393">+AT240-AT239</f>
        <v>0</v>
      </c>
      <c r="AT240" s="156">
        <v>457</v>
      </c>
      <c r="AU240" s="185">
        <f t="shared" ref="AU240" si="1394">+AV240-AV239</f>
        <v>0</v>
      </c>
      <c r="AV240" s="189">
        <v>7</v>
      </c>
      <c r="AW240" s="256">
        <v>69</v>
      </c>
      <c r="AX240" s="238">
        <f t="shared" ref="AX240:AX241" si="1395">+A240</f>
        <v>44064</v>
      </c>
      <c r="AY240" s="6">
        <v>0</v>
      </c>
      <c r="AZ240" s="239">
        <f t="shared" ref="AZ240" si="1396">+AZ239+AY240</f>
        <v>341</v>
      </c>
      <c r="BA240" s="239">
        <f t="shared" si="453"/>
        <v>23</v>
      </c>
      <c r="BB240" s="130">
        <v>0</v>
      </c>
      <c r="BC240" s="27">
        <f t="shared" ref="BC240" si="1397">+BC239+BB240</f>
        <v>22</v>
      </c>
      <c r="BD240" s="239">
        <f t="shared" si="266"/>
        <v>58</v>
      </c>
      <c r="BE240" s="230">
        <f t="shared" ref="BE240" si="1398">+Z240</f>
        <v>44064</v>
      </c>
      <c r="BF240" s="132">
        <f t="shared" ref="BF240" si="1399">+B240</f>
        <v>22</v>
      </c>
      <c r="BG240" s="230">
        <f t="shared" ref="BG240" si="1400">+A240</f>
        <v>44064</v>
      </c>
      <c r="BH240" s="132">
        <f t="shared" ref="BH240" si="1401">+C240</f>
        <v>2390</v>
      </c>
      <c r="BI240" s="1">
        <f t="shared" ref="BI240" si="1402">+BE240</f>
        <v>44064</v>
      </c>
      <c r="BJ240">
        <f t="shared" ref="BJ240" si="1403">+L240</f>
        <v>34</v>
      </c>
      <c r="BK240">
        <f t="shared" ref="BK240" si="1404">+M240</f>
        <v>34</v>
      </c>
      <c r="BL240" s="1">
        <f t="shared" ref="BL240" si="1405">+BI240</f>
        <v>44064</v>
      </c>
      <c r="BM240">
        <f t="shared" ref="BM240" si="1406">+BM239+BJ240</f>
        <v>3336</v>
      </c>
      <c r="BN240">
        <f t="shared" ref="BN240" si="1407">+BN239+BK240</f>
        <v>946</v>
      </c>
      <c r="BO240" s="180">
        <f t="shared" ref="BO240" si="1408">+A240</f>
        <v>44064</v>
      </c>
      <c r="BP240">
        <f t="shared" ref="BP240" si="1409">+AF240</f>
        <v>4631</v>
      </c>
      <c r="BQ240">
        <f t="shared" ref="BQ240" si="1410">+AH240</f>
        <v>3900</v>
      </c>
      <c r="BR240">
        <f t="shared" ref="BR240" si="1411">+AJ240</f>
        <v>75</v>
      </c>
      <c r="BS240" s="180">
        <f t="shared" ref="BS240" si="1412">+A240</f>
        <v>44064</v>
      </c>
      <c r="BT240">
        <f t="shared" ref="BT240" si="1413">+AL240</f>
        <v>46</v>
      </c>
      <c r="BU240">
        <f t="shared" ref="BU240" si="1414">+AN240</f>
        <v>46</v>
      </c>
      <c r="BV240">
        <f t="shared" ref="BV240" si="1415">+AP240</f>
        <v>0</v>
      </c>
      <c r="BW240" s="180">
        <f t="shared" ref="BW240" si="1416">+A240</f>
        <v>44064</v>
      </c>
      <c r="BX240">
        <f t="shared" ref="BX240" si="1417">+AR240</f>
        <v>487</v>
      </c>
      <c r="BY240">
        <f t="shared" ref="BY240" si="1418">+AT240</f>
        <v>457</v>
      </c>
      <c r="BZ240">
        <f t="shared" ref="BZ240" si="1419">+AV240</f>
        <v>7</v>
      </c>
      <c r="CA240" s="180">
        <f t="shared" ref="CA240" si="1420">+A240</f>
        <v>44064</v>
      </c>
      <c r="CB240">
        <f t="shared" ref="CB240" si="1421">+AD240</f>
        <v>27</v>
      </c>
      <c r="CC240">
        <f t="shared" ref="CC240" si="1422">+AG240</f>
        <v>73</v>
      </c>
      <c r="CD240" s="180">
        <f t="shared" ref="CD240" si="1423">+A240</f>
        <v>44064</v>
      </c>
      <c r="CE240">
        <f t="shared" ref="CE240" si="1424">+AI240</f>
        <v>0</v>
      </c>
    </row>
    <row r="241" spans="1:83" ht="18" customHeight="1" x14ac:dyDescent="0.55000000000000004">
      <c r="A241" s="180">
        <v>44065</v>
      </c>
      <c r="B241" s="241">
        <v>12</v>
      </c>
      <c r="C241" s="155">
        <f t="shared" ref="C241" si="1425">+B241+C240</f>
        <v>2402</v>
      </c>
      <c r="D241" s="155">
        <f t="shared" ref="D241" si="1426">+C241-F241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3"/>
        <v>44065</v>
      </c>
      <c r="AA241" s="231">
        <f t="shared" ref="AA241" si="1427">+AF241+AL241+AR241</f>
        <v>5190</v>
      </c>
      <c r="AB241" s="231">
        <f t="shared" ref="AB241" si="1428">+AH241+AN241+AT241</f>
        <v>4477</v>
      </c>
      <c r="AC241" s="232">
        <f t="shared" ref="AC241" si="1429">+AJ241+AP241+AV241</f>
        <v>83</v>
      </c>
      <c r="AD241" s="184">
        <f t="shared" ref="AD241" si="1430">+AF241-AF240</f>
        <v>26</v>
      </c>
      <c r="AE241" s="244">
        <f t="shared" ref="AE241" si="1431">+AE240+AD241</f>
        <v>3452</v>
      </c>
      <c r="AF241" s="156">
        <v>4657</v>
      </c>
      <c r="AG241" s="185">
        <f t="shared" ref="AG241" si="1432">+AH241-AH240</f>
        <v>74</v>
      </c>
      <c r="AH241" s="156">
        <v>3974</v>
      </c>
      <c r="AI241" s="185">
        <f t="shared" ref="AI241" si="1433">+AJ241-AJ240</f>
        <v>1</v>
      </c>
      <c r="AJ241" s="186">
        <v>76</v>
      </c>
      <c r="AK241" s="187">
        <f t="shared" ref="AK241" si="1434">+AL241-AL240</f>
        <v>0</v>
      </c>
      <c r="AL241" s="156">
        <v>46</v>
      </c>
      <c r="AM241" s="185">
        <f t="shared" ref="AM241" si="1435">+AN241-AN240</f>
        <v>0</v>
      </c>
      <c r="AN241" s="156">
        <v>46</v>
      </c>
      <c r="AO241" s="185">
        <f t="shared" ref="AO241" si="1436">+AP241-AP240</f>
        <v>0</v>
      </c>
      <c r="AP241" s="188">
        <v>0</v>
      </c>
      <c r="AQ241" s="187">
        <f t="shared" ref="AQ241" si="1437">+AR241-AR240</f>
        <v>0</v>
      </c>
      <c r="AR241" s="156">
        <v>487</v>
      </c>
      <c r="AS241" s="185">
        <f t="shared" ref="AS241" si="1438">+AT241-AT240</f>
        <v>0</v>
      </c>
      <c r="AT241" s="156">
        <v>457</v>
      </c>
      <c r="AU241" s="185">
        <f t="shared" ref="AU241" si="1439">+AV241-AV240</f>
        <v>0</v>
      </c>
      <c r="AV241" s="189">
        <v>7</v>
      </c>
      <c r="AW241" s="256">
        <v>70</v>
      </c>
      <c r="AX241" s="238">
        <f t="shared" si="1395"/>
        <v>44065</v>
      </c>
      <c r="AY241" s="6">
        <v>0</v>
      </c>
      <c r="AZ241" s="239">
        <f t="shared" ref="AZ241" si="1440">+AZ240+AY241</f>
        <v>341</v>
      </c>
      <c r="BA241" s="239">
        <f t="shared" si="453"/>
        <v>24</v>
      </c>
      <c r="BB241" s="130">
        <v>0</v>
      </c>
      <c r="BC241" s="27">
        <f t="shared" ref="BC241" si="1441">+BC240+BB241</f>
        <v>22</v>
      </c>
      <c r="BD241" s="239">
        <f t="shared" si="266"/>
        <v>59</v>
      </c>
      <c r="BE241" s="230">
        <f t="shared" ref="BE241" si="1442">+Z241</f>
        <v>44065</v>
      </c>
      <c r="BF241" s="132">
        <f t="shared" ref="BF241" si="1443">+B241</f>
        <v>12</v>
      </c>
      <c r="BG241" s="230">
        <f t="shared" ref="BG241" si="1444">+A241</f>
        <v>44065</v>
      </c>
      <c r="BH241" s="132">
        <f t="shared" ref="BH241" si="1445">+C241</f>
        <v>2402</v>
      </c>
      <c r="BI241" s="1">
        <f t="shared" ref="BI241" si="1446">+BE241</f>
        <v>44065</v>
      </c>
      <c r="BJ241">
        <f t="shared" ref="BJ241" si="1447">+L241</f>
        <v>15</v>
      </c>
      <c r="BK241">
        <f t="shared" ref="BK241" si="1448">+M241</f>
        <v>15</v>
      </c>
      <c r="BL241" s="1">
        <f t="shared" ref="BL241" si="1449">+BI241</f>
        <v>44065</v>
      </c>
      <c r="BM241">
        <f t="shared" ref="BM241" si="1450">+BM240+BJ241</f>
        <v>3351</v>
      </c>
      <c r="BN241">
        <f t="shared" ref="BN241" si="1451">+BN240+BK241</f>
        <v>961</v>
      </c>
      <c r="BO241" s="180">
        <f t="shared" ref="BO241" si="1452">+A241</f>
        <v>44065</v>
      </c>
      <c r="BP241">
        <f t="shared" ref="BP241" si="1453">+AF241</f>
        <v>4657</v>
      </c>
      <c r="BQ241">
        <f t="shared" ref="BQ241" si="1454">+AH241</f>
        <v>3974</v>
      </c>
      <c r="BR241">
        <f t="shared" ref="BR241" si="1455">+AJ241</f>
        <v>76</v>
      </c>
      <c r="BS241" s="180">
        <f t="shared" ref="BS241" si="1456">+A241</f>
        <v>44065</v>
      </c>
      <c r="BT241">
        <f t="shared" ref="BT241" si="1457">+AL241</f>
        <v>46</v>
      </c>
      <c r="BU241">
        <f t="shared" ref="BU241" si="1458">+AN241</f>
        <v>46</v>
      </c>
      <c r="BV241">
        <f t="shared" ref="BV241" si="1459">+AP241</f>
        <v>0</v>
      </c>
      <c r="BW241" s="180">
        <f t="shared" ref="BW241" si="1460">+A241</f>
        <v>44065</v>
      </c>
      <c r="BX241">
        <f t="shared" ref="BX241" si="1461">+AR241</f>
        <v>487</v>
      </c>
      <c r="BY241">
        <f t="shared" ref="BY241" si="1462">+AT241</f>
        <v>457</v>
      </c>
      <c r="BZ241">
        <f t="shared" ref="BZ241" si="1463">+AV241</f>
        <v>7</v>
      </c>
      <c r="CA241" s="180">
        <f t="shared" ref="CA241" si="1464">+A241</f>
        <v>44065</v>
      </c>
      <c r="CB241">
        <f t="shared" ref="CB241" si="1465">+AD241</f>
        <v>26</v>
      </c>
      <c r="CC241">
        <f t="shared" ref="CC241" si="1466">+AG241</f>
        <v>74</v>
      </c>
      <c r="CD241" s="180">
        <f t="shared" ref="CD241" si="1467">+A241</f>
        <v>44065</v>
      </c>
      <c r="CE241">
        <f t="shared" ref="CE241" si="1468">+AI241</f>
        <v>1</v>
      </c>
    </row>
    <row r="242" spans="1:83" ht="18" customHeight="1" x14ac:dyDescent="0.55000000000000004">
      <c r="A242" s="180">
        <v>44066</v>
      </c>
      <c r="B242" s="241">
        <v>16</v>
      </c>
      <c r="C242" s="155">
        <f t="shared" ref="C242" si="1469">+B242+C241</f>
        <v>2418</v>
      </c>
      <c r="D242" s="155">
        <f t="shared" ref="D242" si="1470">+C242-F242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3"/>
        <v>44066</v>
      </c>
      <c r="AA242" s="231">
        <f t="shared" ref="AA242" si="1471">+AF242+AL242+AR242</f>
        <v>5215</v>
      </c>
      <c r="AB242" s="231">
        <f t="shared" ref="AB242" si="1472">+AH242+AN242+AT242</f>
        <v>4521</v>
      </c>
      <c r="AC242" s="232">
        <f t="shared" ref="AC242" si="1473">+AJ242+AP242+AV242</f>
        <v>84</v>
      </c>
      <c r="AD242" s="184">
        <f t="shared" ref="AD242" si="1474">+AF242-AF241</f>
        <v>25</v>
      </c>
      <c r="AE242" s="244">
        <f t="shared" ref="AE242" si="1475">+AE241+AD242</f>
        <v>3477</v>
      </c>
      <c r="AF242" s="156">
        <v>4682</v>
      </c>
      <c r="AG242" s="185">
        <f t="shared" ref="AG242" si="1476">+AH242-AH241</f>
        <v>44</v>
      </c>
      <c r="AH242" s="156">
        <v>4018</v>
      </c>
      <c r="AI242" s="185">
        <f t="shared" ref="AI242" si="1477">+AJ242-AJ241</f>
        <v>1</v>
      </c>
      <c r="AJ242" s="186">
        <v>77</v>
      </c>
      <c r="AK242" s="187">
        <f t="shared" ref="AK242" si="1478">+AL242-AL241</f>
        <v>0</v>
      </c>
      <c r="AL242" s="156">
        <v>46</v>
      </c>
      <c r="AM242" s="185">
        <f t="shared" ref="AM242" si="1479">+AN242-AN241</f>
        <v>0</v>
      </c>
      <c r="AN242" s="156">
        <v>46</v>
      </c>
      <c r="AO242" s="185">
        <f t="shared" ref="AO242" si="1480">+AP242-AP241</f>
        <v>0</v>
      </c>
      <c r="AP242" s="188">
        <v>0</v>
      </c>
      <c r="AQ242" s="187">
        <f t="shared" ref="AQ242" si="1481">+AR242-AR241</f>
        <v>0</v>
      </c>
      <c r="AR242" s="156">
        <v>487</v>
      </c>
      <c r="AS242" s="185">
        <f t="shared" ref="AS242" si="1482">+AT242-AT241</f>
        <v>0</v>
      </c>
      <c r="AT242" s="156">
        <v>457</v>
      </c>
      <c r="AU242" s="185">
        <f t="shared" ref="AU242" si="1483">+AV242-AV241</f>
        <v>0</v>
      </c>
      <c r="AV242" s="189">
        <v>7</v>
      </c>
      <c r="AW242" s="256">
        <v>71</v>
      </c>
      <c r="AX242" s="238">
        <f t="shared" ref="AX242:AX243" si="1484">+A242</f>
        <v>44066</v>
      </c>
      <c r="AY242" s="6">
        <v>0</v>
      </c>
      <c r="AZ242" s="239">
        <f t="shared" ref="AZ242" si="1485">+AZ241+AY242</f>
        <v>341</v>
      </c>
      <c r="BA242" s="239">
        <f t="shared" si="453"/>
        <v>25</v>
      </c>
      <c r="BB242" s="130">
        <v>0</v>
      </c>
      <c r="BC242" s="27">
        <f t="shared" ref="BC242" si="1486">+BC241+BB242</f>
        <v>22</v>
      </c>
      <c r="BD242" s="239">
        <f t="shared" si="266"/>
        <v>60</v>
      </c>
      <c r="BE242" s="230">
        <f t="shared" ref="BE242" si="1487">+Z242</f>
        <v>44066</v>
      </c>
      <c r="BF242" s="132">
        <f t="shared" ref="BF242" si="1488">+B242</f>
        <v>16</v>
      </c>
      <c r="BG242" s="230">
        <f t="shared" ref="BG242" si="1489">+A242</f>
        <v>44066</v>
      </c>
      <c r="BH242" s="132">
        <f t="shared" ref="BH242" si="1490">+C242</f>
        <v>2418</v>
      </c>
      <c r="BI242" s="1">
        <f t="shared" ref="BI242" si="1491">+BE242</f>
        <v>44066</v>
      </c>
      <c r="BJ242">
        <f t="shared" ref="BJ242" si="1492">+L242</f>
        <v>27</v>
      </c>
      <c r="BK242">
        <f t="shared" ref="BK242" si="1493">+M242</f>
        <v>27</v>
      </c>
      <c r="BL242" s="1">
        <f t="shared" ref="BL242" si="1494">+BI242</f>
        <v>44066</v>
      </c>
      <c r="BM242">
        <f t="shared" ref="BM242" si="1495">+BM241+BJ242</f>
        <v>3378</v>
      </c>
      <c r="BN242">
        <f t="shared" ref="BN242" si="1496">+BN241+BK242</f>
        <v>988</v>
      </c>
      <c r="BO242" s="180">
        <f t="shared" ref="BO242" si="1497">+A242</f>
        <v>44066</v>
      </c>
      <c r="BP242">
        <f t="shared" ref="BP242" si="1498">+AF242</f>
        <v>4682</v>
      </c>
      <c r="BQ242">
        <f t="shared" ref="BQ242" si="1499">+AH242</f>
        <v>4018</v>
      </c>
      <c r="BR242">
        <f t="shared" ref="BR242" si="1500">+AJ242</f>
        <v>77</v>
      </c>
      <c r="BS242" s="180">
        <f t="shared" ref="BS242" si="1501">+A242</f>
        <v>44066</v>
      </c>
      <c r="BT242">
        <f t="shared" ref="BT242" si="1502">+AL242</f>
        <v>46</v>
      </c>
      <c r="BU242">
        <f t="shared" ref="BU242" si="1503">+AN242</f>
        <v>46</v>
      </c>
      <c r="BV242">
        <f t="shared" ref="BV242" si="1504">+AP242</f>
        <v>0</v>
      </c>
      <c r="BW242" s="180">
        <f t="shared" ref="BW242" si="1505">+A242</f>
        <v>44066</v>
      </c>
      <c r="BX242">
        <f t="shared" ref="BX242" si="1506">+AR242</f>
        <v>487</v>
      </c>
      <c r="BY242">
        <f t="shared" ref="BY242" si="1507">+AT242</f>
        <v>457</v>
      </c>
      <c r="BZ242">
        <f t="shared" ref="BZ242" si="1508">+AV242</f>
        <v>7</v>
      </c>
      <c r="CA242" s="180">
        <f t="shared" ref="CA242" si="1509">+A242</f>
        <v>44066</v>
      </c>
      <c r="CB242">
        <f t="shared" ref="CB242" si="1510">+AD242</f>
        <v>25</v>
      </c>
      <c r="CC242">
        <f t="shared" ref="CC242" si="1511">+AG242</f>
        <v>44</v>
      </c>
      <c r="CD242" s="180">
        <f t="shared" ref="CD242" si="1512">+A242</f>
        <v>44066</v>
      </c>
      <c r="CE242">
        <f t="shared" ref="CE242" si="1513">+AI242</f>
        <v>1</v>
      </c>
    </row>
    <row r="243" spans="1:83" ht="18" customHeight="1" x14ac:dyDescent="0.55000000000000004">
      <c r="A243" s="180">
        <v>44067</v>
      </c>
      <c r="B243" s="241">
        <v>14</v>
      </c>
      <c r="C243" s="155">
        <f t="shared" ref="C243" si="1514">+B243+C242</f>
        <v>2432</v>
      </c>
      <c r="D243" s="155">
        <f t="shared" ref="D243" si="1515">+C243-F243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66</v>
      </c>
      <c r="Z243" s="75">
        <f t="shared" si="1293"/>
        <v>44067</v>
      </c>
      <c r="AA243" s="231">
        <f t="shared" ref="AA243" si="1516">+AF243+AL243+AR243</f>
        <v>5224</v>
      </c>
      <c r="AB243" s="231">
        <f t="shared" ref="AB243" si="1517">+AH243+AN243+AT243</f>
        <v>4555</v>
      </c>
      <c r="AC243" s="232">
        <f t="shared" ref="AC243" si="1518">+AJ243+AP243+AV243</f>
        <v>84</v>
      </c>
      <c r="AD243" s="184">
        <f t="shared" ref="AD243" si="1519">+AF243-AF242</f>
        <v>9</v>
      </c>
      <c r="AE243" s="244">
        <f t="shared" ref="AE243" si="1520">+AE242+AD243</f>
        <v>3486</v>
      </c>
      <c r="AF243" s="156">
        <v>4691</v>
      </c>
      <c r="AG243" s="185">
        <f t="shared" ref="AG243" si="1521">+AH243-AH242</f>
        <v>34</v>
      </c>
      <c r="AH243" s="156">
        <v>4052</v>
      </c>
      <c r="AI243" s="185">
        <f t="shared" ref="AI243" si="1522">+AJ243-AJ242</f>
        <v>0</v>
      </c>
      <c r="AJ243" s="186">
        <v>77</v>
      </c>
      <c r="AK243" s="187">
        <f t="shared" ref="AK243" si="1523">+AL243-AL242</f>
        <v>0</v>
      </c>
      <c r="AL243" s="156">
        <v>46</v>
      </c>
      <c r="AM243" s="185">
        <f t="shared" ref="AM243" si="1524">+AN243-AN242</f>
        <v>0</v>
      </c>
      <c r="AN243" s="156">
        <v>46</v>
      </c>
      <c r="AO243" s="185">
        <f t="shared" ref="AO243" si="1525">+AP243-AP242</f>
        <v>0</v>
      </c>
      <c r="AP243" s="188">
        <v>0</v>
      </c>
      <c r="AQ243" s="187">
        <f t="shared" ref="AQ243" si="1526">+AR243-AR242</f>
        <v>0</v>
      </c>
      <c r="AR243" s="156">
        <v>487</v>
      </c>
      <c r="AS243" s="185">
        <f t="shared" ref="AS243" si="1527">+AT243-AT242</f>
        <v>0</v>
      </c>
      <c r="AT243" s="156">
        <v>457</v>
      </c>
      <c r="AU243" s="185">
        <f t="shared" ref="AU243" si="1528">+AV243-AV242</f>
        <v>0</v>
      </c>
      <c r="AV243" s="189">
        <v>7</v>
      </c>
      <c r="AW243" s="256">
        <v>72</v>
      </c>
      <c r="AX243" s="238">
        <f t="shared" si="1484"/>
        <v>44067</v>
      </c>
      <c r="AY243" s="6">
        <v>0</v>
      </c>
      <c r="AZ243" s="239">
        <f t="shared" ref="AZ243" si="1529">+AZ242+AY243</f>
        <v>341</v>
      </c>
      <c r="BA243" s="239">
        <f t="shared" si="453"/>
        <v>26</v>
      </c>
      <c r="BB243" s="130">
        <v>1</v>
      </c>
      <c r="BC243" s="27">
        <f t="shared" ref="BC243" si="1530">+BC242+BB243</f>
        <v>23</v>
      </c>
      <c r="BD243" s="239">
        <f t="shared" si="266"/>
        <v>61</v>
      </c>
      <c r="BE243" s="230">
        <f t="shared" ref="BE243" si="1531">+Z243</f>
        <v>44067</v>
      </c>
      <c r="BF243" s="132">
        <f t="shared" ref="BF243" si="1532">+B243</f>
        <v>14</v>
      </c>
      <c r="BG243" s="230">
        <f t="shared" ref="BG243" si="1533">+A243</f>
        <v>44067</v>
      </c>
      <c r="BH243" s="132">
        <f t="shared" ref="BH243" si="1534">+C243</f>
        <v>2432</v>
      </c>
      <c r="BI243" s="1">
        <f t="shared" ref="BI243" si="1535">+BE243</f>
        <v>44067</v>
      </c>
      <c r="BJ243">
        <f t="shared" ref="BJ243" si="1536">+L243</f>
        <v>16</v>
      </c>
      <c r="BK243">
        <f t="shared" ref="BK243" si="1537">+M243</f>
        <v>16</v>
      </c>
      <c r="BL243" s="1">
        <f t="shared" ref="BL243" si="1538">+BI243</f>
        <v>44067</v>
      </c>
      <c r="BM243">
        <f t="shared" ref="BM243" si="1539">+BM242+BJ243</f>
        <v>3394</v>
      </c>
      <c r="BN243">
        <f t="shared" ref="BN243" si="1540">+BN242+BK243</f>
        <v>1004</v>
      </c>
      <c r="BO243" s="180">
        <f t="shared" ref="BO243" si="1541">+A243</f>
        <v>44067</v>
      </c>
      <c r="BP243">
        <f t="shared" ref="BP243" si="1542">+AF243</f>
        <v>4691</v>
      </c>
      <c r="BQ243">
        <f t="shared" ref="BQ243" si="1543">+AH243</f>
        <v>4052</v>
      </c>
      <c r="BR243">
        <f t="shared" ref="BR243" si="1544">+AJ243</f>
        <v>77</v>
      </c>
      <c r="BS243" s="180">
        <f t="shared" ref="BS243" si="1545">+A243</f>
        <v>44067</v>
      </c>
      <c r="BT243">
        <f t="shared" ref="BT243" si="1546">+AL243</f>
        <v>46</v>
      </c>
      <c r="BU243">
        <f t="shared" ref="BU243" si="1547">+AN243</f>
        <v>46</v>
      </c>
      <c r="BV243">
        <f t="shared" ref="BV243" si="1548">+AP243</f>
        <v>0</v>
      </c>
      <c r="BW243" s="180">
        <f t="shared" ref="BW243" si="1549">+A243</f>
        <v>44067</v>
      </c>
      <c r="BX243">
        <f t="shared" ref="BX243" si="1550">+AR243</f>
        <v>487</v>
      </c>
      <c r="BY243">
        <f t="shared" ref="BY243" si="1551">+AT243</f>
        <v>457</v>
      </c>
      <c r="BZ243">
        <f t="shared" ref="BZ243" si="1552">+AV243</f>
        <v>7</v>
      </c>
      <c r="CA243" s="180">
        <f t="shared" ref="CA243" si="1553">+A243</f>
        <v>44067</v>
      </c>
      <c r="CB243">
        <f t="shared" ref="CB243" si="1554">+AD243</f>
        <v>9</v>
      </c>
      <c r="CC243">
        <f t="shared" ref="CC243" si="1555">+AG243</f>
        <v>34</v>
      </c>
      <c r="CD243" s="180">
        <f t="shared" ref="CD243" si="1556">+A243</f>
        <v>44067</v>
      </c>
      <c r="CE243">
        <f t="shared" ref="CE243" si="1557">+AI243</f>
        <v>0</v>
      </c>
    </row>
    <row r="244" spans="1:83" ht="18" customHeight="1" x14ac:dyDescent="0.55000000000000004">
      <c r="A244" s="180"/>
      <c r="B244" s="241"/>
      <c r="C244" s="155"/>
      <c r="D244" s="155"/>
      <c r="E244" s="147"/>
      <c r="F244" s="147"/>
      <c r="G244" s="147"/>
      <c r="H244" s="135"/>
      <c r="I244" s="147"/>
      <c r="J244" s="135"/>
      <c r="K244" s="42"/>
      <c r="L244" s="146"/>
      <c r="M244" s="147"/>
      <c r="N244" s="135"/>
      <c r="O244" s="135"/>
      <c r="P244" s="147"/>
      <c r="Q244" s="147"/>
      <c r="R244" s="135"/>
      <c r="S244" s="135"/>
      <c r="T244" s="147"/>
      <c r="U244" s="147"/>
      <c r="V244" s="135"/>
      <c r="W244" s="42"/>
      <c r="X244" s="148"/>
      <c r="Z244" s="75"/>
      <c r="AA244" s="231"/>
      <c r="AB244" s="231"/>
      <c r="AC244" s="232"/>
      <c r="AD244" s="184"/>
      <c r="AE244" s="244"/>
      <c r="AF244" s="156"/>
      <c r="AG244" s="185"/>
      <c r="AH244" s="156"/>
      <c r="AI244" s="185"/>
      <c r="AJ244" s="186"/>
      <c r="AK244" s="187"/>
      <c r="AL244" s="156"/>
      <c r="AM244" s="185"/>
      <c r="AN244" s="156"/>
      <c r="AO244" s="185"/>
      <c r="AP244" s="188"/>
      <c r="AQ244" s="187"/>
      <c r="AR244" s="156"/>
      <c r="AS244" s="185"/>
      <c r="AT244" s="156"/>
      <c r="AU244" s="185"/>
      <c r="AV244" s="189"/>
      <c r="AW244" s="256"/>
      <c r="AX244" s="238"/>
      <c r="AY244" s="6"/>
      <c r="AZ244" s="239"/>
      <c r="BA244" s="239"/>
      <c r="BB244" s="130"/>
      <c r="BC244" s="27"/>
      <c r="BD244" s="239"/>
      <c r="BE244" s="230"/>
      <c r="BF244" s="132"/>
      <c r="BG244" s="230"/>
      <c r="BH244" s="132"/>
      <c r="BI244" s="1"/>
      <c r="BL244" s="1"/>
      <c r="BO244" s="257"/>
      <c r="BS244" s="257"/>
      <c r="BW244" s="257"/>
      <c r="CA244" s="257"/>
      <c r="CD244" s="257"/>
    </row>
    <row r="245" spans="1:83" ht="18" customHeight="1" x14ac:dyDescent="0.55000000000000004">
      <c r="A245" s="180"/>
      <c r="B245" s="147"/>
      <c r="C245" s="155"/>
      <c r="D245" s="155"/>
      <c r="E245" s="147"/>
      <c r="F245" s="147"/>
      <c r="G245" s="147"/>
      <c r="H245" s="135"/>
      <c r="I245" s="147"/>
      <c r="J245" s="135"/>
      <c r="K245" s="42"/>
      <c r="L245" s="146"/>
      <c r="M245" s="147"/>
      <c r="N245" s="135"/>
      <c r="O245" s="135"/>
      <c r="P245" s="147"/>
      <c r="Q245" s="147"/>
      <c r="R245" s="135"/>
      <c r="S245" s="135"/>
      <c r="T245" s="147"/>
      <c r="U245" s="147"/>
      <c r="V245" s="135"/>
      <c r="W245" s="42"/>
      <c r="X245" s="148"/>
      <c r="Z245" s="75"/>
      <c r="AA245" s="231"/>
      <c r="AB245" s="231"/>
      <c r="AC245" s="232"/>
      <c r="AD245" s="184"/>
      <c r="AE245" s="244"/>
      <c r="AF245" s="156"/>
      <c r="AG245" s="185"/>
      <c r="AH245" s="156"/>
      <c r="AI245" s="185"/>
      <c r="AJ245" s="186"/>
      <c r="AK245" s="187"/>
      <c r="AL245" s="156"/>
      <c r="AM245" s="185"/>
      <c r="AN245" s="156"/>
      <c r="AO245" s="185"/>
      <c r="AP245" s="188"/>
      <c r="AQ245" s="187"/>
      <c r="AR245" s="156"/>
      <c r="AS245" s="185"/>
      <c r="AT245" s="156"/>
      <c r="AU245" s="185"/>
      <c r="AV245" s="189"/>
      <c r="AX245"/>
      <c r="AY245"/>
      <c r="AZ245"/>
      <c r="BB245"/>
      <c r="BP245" s="45"/>
      <c r="BQ245" s="45"/>
      <c r="BR245" s="45"/>
      <c r="BS245" s="45"/>
    </row>
    <row r="246" spans="1:83" ht="7" customHeight="1" thickBot="1" x14ac:dyDescent="0.6">
      <c r="A246" s="66"/>
      <c r="B246" s="146"/>
      <c r="C246" s="155"/>
      <c r="D246" s="147"/>
      <c r="E246" s="147"/>
      <c r="F246" s="147"/>
      <c r="G246" s="147"/>
      <c r="H246" s="135"/>
      <c r="I246" s="147"/>
      <c r="J246" s="135"/>
      <c r="K246" s="148"/>
      <c r="L246" s="146"/>
      <c r="M246" s="147"/>
      <c r="N246" s="135"/>
      <c r="O246" s="135"/>
      <c r="P246" s="147"/>
      <c r="Q246" s="147"/>
      <c r="R246" s="135"/>
      <c r="S246" s="135"/>
      <c r="T246" s="147"/>
      <c r="U246" s="147"/>
      <c r="V246" s="135"/>
      <c r="W246" s="42"/>
      <c r="X246" s="148"/>
      <c r="Z246" s="66"/>
      <c r="AA246" s="64"/>
      <c r="AB246" s="64"/>
      <c r="AC246" s="64"/>
      <c r="AD246" s="184"/>
      <c r="AE246" s="244"/>
      <c r="AF246" s="156"/>
      <c r="AG246" s="185"/>
      <c r="AH246" s="156"/>
      <c r="AI246" s="185"/>
      <c r="AJ246" s="186"/>
      <c r="AK246" s="187"/>
      <c r="AL246" s="156"/>
      <c r="AM246" s="185"/>
      <c r="AN246" s="156"/>
      <c r="AO246" s="185"/>
      <c r="AP246" s="188"/>
      <c r="AQ246" s="187"/>
      <c r="AR246" s="156"/>
      <c r="AS246" s="185"/>
      <c r="AT246" s="156"/>
      <c r="AU246" s="185"/>
      <c r="AV246" s="189"/>
    </row>
    <row r="247" spans="1:83" x14ac:dyDescent="0.55000000000000004">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row>
    <row r="248" spans="1:83" x14ac:dyDescent="0.55000000000000004">
      <c r="BB248" s="45">
        <f>219-172</f>
        <v>47</v>
      </c>
    </row>
    <row r="249" spans="1:83" x14ac:dyDescent="0.55000000000000004">
      <c r="L249">
        <f>SUM(L97:L248)</f>
        <v>3394</v>
      </c>
      <c r="P249">
        <f>SUM(P97:P248)</f>
        <v>546</v>
      </c>
      <c r="AD249">
        <f>SUM(AD188:AD194)</f>
        <v>82</v>
      </c>
    </row>
    <row r="250" spans="1:83" x14ac:dyDescent="0.55000000000000004">
      <c r="A250" s="130"/>
      <c r="Z250" s="130"/>
      <c r="AA250" s="130"/>
      <c r="AB250" s="130"/>
      <c r="AC250" s="130"/>
      <c r="AF250">
        <f>SUM(AD188:AD245)</f>
        <v>3488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50"/>
  <sheetViews>
    <sheetView tabSelected="1" topLeftCell="A2" workbookViewId="0">
      <pane xSplit="2" ySplit="2" topLeftCell="C39" activePane="bottomRight" state="frozen"/>
      <selection activeCell="O24" sqref="O24"/>
      <selection pane="topRight" activeCell="O24" sqref="O24"/>
      <selection pane="bottomLeft" activeCell="O24" sqref="O24"/>
      <selection pane="bottomRight" activeCell="E48" sqref="E48"/>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40">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40">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40">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40">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3"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 si="135">+F42</f>
        <v>44062</v>
      </c>
      <c r="S42" s="5">
        <f t="shared" ref="S42" si="136">+G42</f>
        <v>0</v>
      </c>
      <c r="T42" s="27">
        <f t="shared" ref="T42" si="137">+H42</f>
        <v>903</v>
      </c>
      <c r="U42" s="249">
        <f t="shared" ref="U42" si="138">+U41+S42-I42</f>
        <v>302</v>
      </c>
      <c r="V42" s="5">
        <f t="shared" ref="V42" si="139">+M42</f>
        <v>0</v>
      </c>
      <c r="W42" s="251">
        <f t="shared" ref="W42" si="140">+W41+V42-N42-O42</f>
        <v>105</v>
      </c>
    </row>
    <row r="43" spans="1:23" x14ac:dyDescent="0.55000000000000004">
      <c r="A43">
        <v>39</v>
      </c>
      <c r="B43" s="250"/>
      <c r="C43" s="45" t="s">
        <v>273</v>
      </c>
      <c r="D43" t="s">
        <v>274</v>
      </c>
      <c r="E43">
        <v>24</v>
      </c>
      <c r="F43" s="1">
        <v>44063</v>
      </c>
      <c r="G43" s="130">
        <v>0</v>
      </c>
      <c r="H43" s="249">
        <f t="shared" ref="H43:H47" si="141">+H42+G43</f>
        <v>903</v>
      </c>
      <c r="I43" s="130">
        <v>28</v>
      </c>
      <c r="J43" s="254">
        <f t="shared" si="100"/>
        <v>625</v>
      </c>
      <c r="K43" s="5"/>
      <c r="L43" s="254">
        <f t="shared" ref="L43" si="142">+L42+K43</f>
        <v>3</v>
      </c>
      <c r="M43" s="130">
        <v>0</v>
      </c>
      <c r="N43" s="5"/>
      <c r="O43" s="6">
        <v>12</v>
      </c>
      <c r="P43" s="240">
        <f t="shared" ref="P43" si="143">+P42+O43</f>
        <v>146</v>
      </c>
      <c r="Q43" s="255">
        <f t="shared" ref="Q43" si="144">+Q42+M43-N43-O43</f>
        <v>93</v>
      </c>
      <c r="R43" s="1">
        <f t="shared" ref="R43" si="145">+F43</f>
        <v>44063</v>
      </c>
      <c r="S43" s="5">
        <f t="shared" ref="S43" si="146">+G43</f>
        <v>0</v>
      </c>
      <c r="T43" s="27">
        <f t="shared" ref="T43" si="147">+H43</f>
        <v>903</v>
      </c>
      <c r="U43" s="249">
        <f t="shared" ref="U43" si="148">+U42+S43-I43</f>
        <v>274</v>
      </c>
      <c r="V43" s="5">
        <f t="shared" ref="V43" si="149">+M43</f>
        <v>0</v>
      </c>
      <c r="W43" s="251">
        <f t="shared" ref="W43" si="150">+W42+V43-N43-O43</f>
        <v>93</v>
      </c>
    </row>
    <row r="44" spans="1:23" x14ac:dyDescent="0.55000000000000004">
      <c r="A44">
        <v>40</v>
      </c>
      <c r="B44" s="250"/>
      <c r="C44" s="45" t="s">
        <v>275</v>
      </c>
      <c r="D44" t="s">
        <v>276</v>
      </c>
      <c r="E44">
        <v>24</v>
      </c>
      <c r="F44" s="1">
        <v>44064</v>
      </c>
      <c r="G44" s="130">
        <v>0</v>
      </c>
      <c r="H44" s="249">
        <f t="shared" si="141"/>
        <v>903</v>
      </c>
      <c r="I44" s="130">
        <v>47</v>
      </c>
      <c r="J44" s="254">
        <f t="shared" ref="J44:J46" si="151">+J43+I44</f>
        <v>672</v>
      </c>
      <c r="K44" s="5"/>
      <c r="L44" s="254">
        <f t="shared" ref="L44:L46" si="152">+L43+K44</f>
        <v>3</v>
      </c>
      <c r="M44" s="130">
        <v>0</v>
      </c>
      <c r="N44" s="5"/>
      <c r="O44" s="6">
        <v>15</v>
      </c>
      <c r="P44" s="240">
        <f t="shared" ref="P44" si="153">+P43+O44</f>
        <v>161</v>
      </c>
      <c r="Q44" s="255">
        <f t="shared" ref="Q44" si="154">+Q43+M44-N44-O44</f>
        <v>78</v>
      </c>
      <c r="R44" s="1">
        <f t="shared" ref="R44" si="155">+F44</f>
        <v>44064</v>
      </c>
      <c r="S44" s="5">
        <f t="shared" ref="S44" si="156">+G44</f>
        <v>0</v>
      </c>
      <c r="T44" s="27">
        <f t="shared" ref="T44" si="157">+H44</f>
        <v>903</v>
      </c>
      <c r="U44" s="249">
        <f t="shared" ref="U44" si="158">+U43+S44-I44</f>
        <v>227</v>
      </c>
      <c r="V44" s="5">
        <f t="shared" ref="V44" si="159">+M44</f>
        <v>0</v>
      </c>
      <c r="W44" s="251">
        <f t="shared" ref="W44" si="160">+W43+V44-N44-O44</f>
        <v>78</v>
      </c>
    </row>
    <row r="45" spans="1:23" x14ac:dyDescent="0.55000000000000004">
      <c r="A45">
        <v>41</v>
      </c>
      <c r="B45" s="250"/>
      <c r="C45" s="45" t="s">
        <v>278</v>
      </c>
      <c r="D45" t="s">
        <v>277</v>
      </c>
      <c r="E45">
        <v>24</v>
      </c>
      <c r="F45" s="1">
        <v>44065</v>
      </c>
      <c r="G45" s="130">
        <v>0</v>
      </c>
      <c r="H45" s="249">
        <f t="shared" si="141"/>
        <v>903</v>
      </c>
      <c r="I45" s="130">
        <v>29</v>
      </c>
      <c r="J45" s="254">
        <f t="shared" si="151"/>
        <v>701</v>
      </c>
      <c r="K45" s="5"/>
      <c r="L45" s="254">
        <f t="shared" si="152"/>
        <v>3</v>
      </c>
      <c r="M45" s="130">
        <v>0</v>
      </c>
      <c r="N45" s="5">
        <v>0</v>
      </c>
      <c r="O45" s="6">
        <v>9</v>
      </c>
      <c r="P45" s="240">
        <f t="shared" ref="P45" si="161">+P44+O45</f>
        <v>170</v>
      </c>
      <c r="Q45" s="255">
        <f t="shared" ref="Q45" si="162">+Q44+M45-N45-O45</f>
        <v>69</v>
      </c>
      <c r="R45" s="1">
        <f t="shared" ref="R45" si="163">+F45</f>
        <v>44065</v>
      </c>
      <c r="S45" s="5">
        <f t="shared" ref="S45" si="164">+G45</f>
        <v>0</v>
      </c>
      <c r="T45" s="27">
        <f t="shared" ref="T45" si="165">+H45</f>
        <v>903</v>
      </c>
      <c r="U45" s="249">
        <f t="shared" ref="U45" si="166">+U44+S45-I45</f>
        <v>198</v>
      </c>
      <c r="V45" s="5">
        <f t="shared" ref="V45" si="167">+M45</f>
        <v>0</v>
      </c>
      <c r="W45" s="251">
        <f t="shared" ref="W45" si="168">+W44+V45-N45-O45</f>
        <v>69</v>
      </c>
    </row>
    <row r="46" spans="1:23" x14ac:dyDescent="0.55000000000000004">
      <c r="A46">
        <v>42</v>
      </c>
      <c r="B46" s="250"/>
      <c r="C46" s="45" t="s">
        <v>279</v>
      </c>
      <c r="D46" t="s">
        <v>281</v>
      </c>
      <c r="E46">
        <v>24</v>
      </c>
      <c r="F46" s="1">
        <v>44066</v>
      </c>
      <c r="G46" s="130">
        <v>0</v>
      </c>
      <c r="H46" s="249">
        <f t="shared" si="141"/>
        <v>903</v>
      </c>
      <c r="I46" s="130">
        <v>15</v>
      </c>
      <c r="J46" s="254">
        <f t="shared" si="151"/>
        <v>716</v>
      </c>
      <c r="K46" s="5"/>
      <c r="L46" s="254">
        <f t="shared" si="152"/>
        <v>3</v>
      </c>
      <c r="M46" s="130">
        <v>0</v>
      </c>
      <c r="N46" s="5"/>
      <c r="O46" s="6">
        <v>12</v>
      </c>
      <c r="P46" s="240">
        <f t="shared" ref="P46" si="169">+P45+O46</f>
        <v>182</v>
      </c>
      <c r="Q46" s="255">
        <f t="shared" ref="Q46" si="170">+Q45+M46-N46-O46</f>
        <v>57</v>
      </c>
      <c r="R46" s="1">
        <f t="shared" ref="R46" si="171">+F46</f>
        <v>44066</v>
      </c>
      <c r="S46" s="5">
        <f t="shared" ref="S46" si="172">+G46</f>
        <v>0</v>
      </c>
      <c r="T46" s="27">
        <f t="shared" ref="T46" si="173">+H46</f>
        <v>903</v>
      </c>
      <c r="U46" s="249">
        <f t="shared" ref="U46" si="174">+U45+S46-I46</f>
        <v>183</v>
      </c>
      <c r="V46" s="5">
        <f t="shared" ref="V46" si="175">+M46</f>
        <v>0</v>
      </c>
      <c r="W46" s="251">
        <f t="shared" ref="W46" si="176">+W45+V46-N46-O46</f>
        <v>57</v>
      </c>
    </row>
    <row r="47" spans="1:23" x14ac:dyDescent="0.55000000000000004">
      <c r="A47">
        <v>43</v>
      </c>
      <c r="B47" s="250"/>
      <c r="C47" s="45" t="s">
        <v>280</v>
      </c>
      <c r="D47" t="s">
        <v>282</v>
      </c>
      <c r="E47">
        <v>24</v>
      </c>
      <c r="F47" s="1">
        <v>44067</v>
      </c>
      <c r="G47" s="130">
        <v>0</v>
      </c>
      <c r="H47" s="249">
        <f t="shared" si="141"/>
        <v>903</v>
      </c>
      <c r="I47" s="130">
        <v>23</v>
      </c>
      <c r="J47" s="254">
        <f t="shared" ref="J47" si="177">+J46+I47</f>
        <v>739</v>
      </c>
      <c r="K47" s="5"/>
      <c r="L47" s="254">
        <f t="shared" ref="L47" si="178">+L46+K47</f>
        <v>3</v>
      </c>
      <c r="M47" s="130">
        <v>0</v>
      </c>
      <c r="N47" s="5"/>
      <c r="O47" s="6">
        <v>8</v>
      </c>
      <c r="P47" s="240">
        <f t="shared" ref="P47" si="179">+P46+O47</f>
        <v>190</v>
      </c>
      <c r="Q47" s="255">
        <f t="shared" ref="Q47" si="180">+Q46+M47-N47-O47</f>
        <v>49</v>
      </c>
      <c r="R47" s="1">
        <f t="shared" ref="R47" si="181">+F47</f>
        <v>44067</v>
      </c>
      <c r="S47" s="5">
        <f t="shared" ref="S47" si="182">+G47</f>
        <v>0</v>
      </c>
      <c r="T47" s="27">
        <f t="shared" ref="T47" si="183">+H47</f>
        <v>903</v>
      </c>
      <c r="U47" s="249">
        <f t="shared" ref="U47" si="184">+U46+S47-I47</f>
        <v>160</v>
      </c>
      <c r="V47" s="5">
        <f t="shared" ref="V47" si="185">+M47</f>
        <v>0</v>
      </c>
      <c r="W47" s="251">
        <f t="shared" ref="W47" si="186">+W46+V47-N47-O47</f>
        <v>49</v>
      </c>
    </row>
    <row r="48" spans="1:23" x14ac:dyDescent="0.55000000000000004">
      <c r="B48" s="250"/>
      <c r="C48" s="45"/>
      <c r="F48" s="1"/>
      <c r="G48" s="130"/>
      <c r="H48" s="249"/>
      <c r="I48" s="130"/>
      <c r="J48" s="254"/>
      <c r="K48" s="5"/>
      <c r="L48" s="254"/>
      <c r="M48" s="130"/>
      <c r="N48" s="5"/>
      <c r="O48" s="6"/>
      <c r="P48" s="240"/>
      <c r="Q48" s="255"/>
      <c r="R48" s="1"/>
      <c r="S48" s="5"/>
      <c r="T48" s="27"/>
      <c r="U48" s="249"/>
      <c r="V48" s="5"/>
      <c r="W48" s="251"/>
    </row>
    <row r="49" spans="2:23" x14ac:dyDescent="0.55000000000000004">
      <c r="B49" s="250"/>
      <c r="C49" s="45"/>
      <c r="F49" s="1"/>
      <c r="G49" s="130"/>
      <c r="H49" s="249"/>
      <c r="I49" s="130"/>
      <c r="J49" s="254"/>
      <c r="K49" s="5"/>
      <c r="L49" s="254"/>
      <c r="M49" s="130"/>
      <c r="N49" s="5"/>
      <c r="O49" s="6"/>
      <c r="P49" s="240"/>
      <c r="Q49" s="255"/>
      <c r="R49" s="1"/>
      <c r="S49" s="5"/>
      <c r="T49" s="27"/>
      <c r="U49" s="249"/>
      <c r="V49" s="5"/>
      <c r="W49" s="251"/>
    </row>
    <row r="50" spans="2: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31" zoomScale="70" zoomScaleNormal="70" workbookViewId="0">
      <selection activeCell="U49" sqref="U4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2020-08-25T06:12:28Z</dcterms:modified>
</cp:coreProperties>
</file>