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393E906A-DB47-4721-B242-E4C6F3AC55E6}"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9" i="2" l="1"/>
  <c r="O239" i="2"/>
  <c r="Q42" i="6"/>
  <c r="P42" i="6"/>
  <c r="L42" i="6"/>
  <c r="J42" i="6"/>
  <c r="W42" i="6"/>
  <c r="V42" i="6"/>
  <c r="U42" i="6"/>
  <c r="T42" i="6"/>
  <c r="S42" i="6"/>
  <c r="R42" i="6"/>
  <c r="H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B239" i="2"/>
  <c r="AA239" i="2"/>
  <c r="Z239" i="2"/>
  <c r="X239" i="2"/>
  <c r="W239" i="2"/>
  <c r="M239" i="2"/>
  <c r="K239" i="2"/>
  <c r="H239" i="2"/>
  <c r="Y239" i="2" s="1"/>
  <c r="CB238" i="5" l="1"/>
  <c r="I239" i="2"/>
  <c r="V41" i="6"/>
  <c r="W41" i="6" s="1"/>
  <c r="U41" i="6"/>
  <c r="T41" i="6"/>
  <c r="S41" i="6"/>
  <c r="R41" i="6"/>
  <c r="Q41" i="6"/>
  <c r="P41" i="6"/>
  <c r="L41" i="6"/>
  <c r="J41" i="6"/>
  <c r="H41" i="6"/>
  <c r="P238" i="2"/>
  <c r="O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B238" i="2"/>
  <c r="AA238" i="2"/>
  <c r="Z238" i="2"/>
  <c r="X238" i="2"/>
  <c r="W238" i="2"/>
  <c r="H238" i="2"/>
  <c r="K238" i="2"/>
  <c r="M238" i="2"/>
  <c r="I238" i="2" l="1"/>
  <c r="Y238" i="2"/>
  <c r="CB237" i="5"/>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B237" i="2"/>
  <c r="AA237" i="2"/>
  <c r="Z237" i="2"/>
  <c r="Y237" i="2"/>
  <c r="X237" i="2"/>
  <c r="W237" i="2"/>
  <c r="P237" i="2"/>
  <c r="O237" i="2"/>
  <c r="K237" i="2"/>
  <c r="L40" i="6"/>
  <c r="W40" i="6"/>
  <c r="V40" i="6"/>
  <c r="T40" i="6"/>
  <c r="S40" i="6"/>
  <c r="U40" i="6" s="1"/>
  <c r="R40" i="6"/>
  <c r="Q40" i="6"/>
  <c r="P40" i="6"/>
  <c r="J40" i="6"/>
  <c r="H40" i="6"/>
  <c r="M237" i="2"/>
  <c r="H237" i="2"/>
  <c r="Z236" i="5"/>
  <c r="BE236" i="5" s="1"/>
  <c r="BI236" i="5" s="1"/>
  <c r="BL236" i="5" s="1"/>
  <c r="I237" i="2" l="1"/>
  <c r="P236" i="2"/>
  <c r="O236" i="2"/>
  <c r="V39" i="6"/>
  <c r="W39" i="6" s="1"/>
  <c r="U39" i="6"/>
  <c r="T39" i="6"/>
  <c r="S39" i="6"/>
  <c r="R39" i="6"/>
  <c r="J39" i="6"/>
  <c r="Q39" i="6"/>
  <c r="P39" i="6"/>
  <c r="L39" i="6"/>
  <c r="H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B236" i="2"/>
  <c r="AA236" i="2"/>
  <c r="Z236" i="2"/>
  <c r="X236" i="2"/>
  <c r="W236" i="2"/>
  <c r="M236" i="2"/>
  <c r="K236" i="2"/>
  <c r="H236" i="2"/>
  <c r="Y236" i="2" s="1"/>
  <c r="I236" i="2" l="1"/>
  <c r="P235" i="2"/>
  <c r="O235" i="2"/>
  <c r="V38" i="6"/>
  <c r="W38" i="6" s="1"/>
  <c r="T38" i="6"/>
  <c r="S38" i="6"/>
  <c r="U38" i="6" s="1"/>
  <c r="R38" i="6"/>
  <c r="Q38" i="6"/>
  <c r="P38" i="6"/>
  <c r="L38" i="6"/>
  <c r="J38" i="6"/>
  <c r="H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B235" i="2"/>
  <c r="AA235" i="2"/>
  <c r="Z235" i="2"/>
  <c r="X235" i="2"/>
  <c r="W235" i="2"/>
  <c r="M235" i="2"/>
  <c r="K235" i="2"/>
  <c r="H235" i="2"/>
  <c r="CB234" i="5" l="1"/>
  <c r="I235" i="2"/>
  <c r="Y235" i="2"/>
  <c r="P234" i="2"/>
  <c r="O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B234" i="2"/>
  <c r="AA234" i="2"/>
  <c r="Z234" i="2"/>
  <c r="Y234" i="2"/>
  <c r="X234" i="2"/>
  <c r="W234" i="2"/>
  <c r="M234" i="2"/>
  <c r="K234" i="2"/>
  <c r="H234" i="2"/>
  <c r="I234" i="2" l="1"/>
  <c r="V36" i="6"/>
  <c r="W36" i="6" s="1"/>
  <c r="U36" i="6"/>
  <c r="T36" i="6"/>
  <c r="S36" i="6"/>
  <c r="Q36" i="6"/>
  <c r="P36" i="6"/>
  <c r="L36" i="6"/>
  <c r="J36" i="6"/>
  <c r="H36" i="6"/>
  <c r="R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B233" i="2"/>
  <c r="AA233" i="2"/>
  <c r="Z233" i="2"/>
  <c r="Y233" i="2"/>
  <c r="X233" i="2"/>
  <c r="W233" i="2"/>
  <c r="P233" i="2"/>
  <c r="O233" i="2"/>
  <c r="M233" i="2"/>
  <c r="K233" i="2"/>
  <c r="H233" i="2"/>
  <c r="I233" i="2" l="1"/>
  <c r="AA232" i="2"/>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V33" i="6"/>
  <c r="S33" i="6"/>
  <c r="R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V32" i="6"/>
  <c r="S32" i="6"/>
  <c r="R32" i="6"/>
  <c r="AD228" i="5" l="1"/>
  <c r="AC228" i="5"/>
  <c r="AB228" i="5"/>
  <c r="AA228" i="5"/>
  <c r="Z228" i="5"/>
  <c r="BE228" i="5" s="1"/>
  <c r="BI228" i="5" s="1"/>
  <c r="BL228" i="5" s="1"/>
  <c r="AX228" i="5"/>
  <c r="CB228" i="5" l="1"/>
  <c r="P228" i="2"/>
  <c r="V31" i="6"/>
  <c r="S31" i="6"/>
  <c r="R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V30" i="6" l="1"/>
  <c r="S30" i="6"/>
  <c r="R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V28" i="6" l="1"/>
  <c r="S28" i="6"/>
  <c r="R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V25" i="6"/>
  <c r="S25" i="6"/>
  <c r="R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4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45" i="5" l="1"/>
  <c r="AD24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44" i="5" l="1"/>
  <c r="L24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AB182" i="2"/>
  <c r="M183" i="2"/>
  <c r="I182" i="2"/>
  <c r="Y232" i="2" l="1"/>
  <c r="AB183" i="2"/>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I231" i="2"/>
  <c r="AB232" i="2" l="1"/>
  <c r="I232" i="2"/>
</calcChain>
</file>

<file path=xl/sharedStrings.xml><?xml version="1.0" encoding="utf-8"?>
<sst xmlns="http://schemas.openxmlformats.org/spreadsheetml/2006/main" count="482" uniqueCount="273">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</sst>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国家衛健委発表に基づく感染状況!$W$27:$W$241</c:f>
              <c:numCache>
                <c:formatCode>m"月"d"日"</c:formatCode>
                <c:ptCount val="2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numCache>
            </c:numRef>
          </c:cat>
          <c:val>
            <c:numRef>
              <c:f>国家衛健委発表に基づく感染状況!$X$27:$X$241</c:f>
              <c:numCache>
                <c:formatCode>#,##0_);[Red]\(#,##0\)</c:formatCode>
                <c:ptCount val="21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国家衛健委発表に基づく感染状況!$W$27:$W$241</c:f>
              <c:numCache>
                <c:formatCode>m"月"d"日"</c:formatCode>
                <c:ptCount val="2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numCache>
            </c:numRef>
          </c:cat>
          <c:val>
            <c:numRef>
              <c:f>国家衛健委発表に基づく感染状況!$Y$27:$Y$241</c:f>
              <c:numCache>
                <c:formatCode>General</c:formatCode>
                <c:ptCount val="21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香港マカオ台湾の患者・海外輸入症例・無症状病原体保有者!$AX$169:$AX$240</c:f>
              <c:numCache>
                <c:formatCode>m"月"d"日"</c:formatCode>
                <c:ptCount val="7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numCache>
            </c:numRef>
          </c:cat>
          <c:val>
            <c:numRef>
              <c:f>香港マカオ台湾の患者・海外輸入症例・無症状病原体保有者!$AY$169:$AY$240</c:f>
              <c:numCache>
                <c:formatCode>General</c:formatCode>
                <c:ptCount val="7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香港マカオ台湾の患者・海外輸入症例・無症状病原体保有者!$AX$169:$AX$240</c:f>
              <c:numCache>
                <c:formatCode>m"月"d"日"</c:formatCode>
                <c:ptCount val="7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numCache>
            </c:numRef>
          </c:cat>
          <c:val>
            <c:numRef>
              <c:f>香港マカオ台湾の患者・海外輸入症例・無症状病原体保有者!$BB$169:$BB$240</c:f>
              <c:numCache>
                <c:formatCode>General</c:formatCode>
                <c:ptCount val="7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香港マカオ台湾の患者・海外輸入症例・無症状病原体保有者!$AX$169:$AX$240</c:f>
              <c:numCache>
                <c:formatCode>m"月"d"日"</c:formatCode>
                <c:ptCount val="7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numCache>
            </c:numRef>
          </c:cat>
          <c:val>
            <c:numRef>
              <c:f>香港マカオ台湾の患者・海外輸入症例・無症状病原体保有者!$AZ$169:$AZ$240</c:f>
              <c:numCache>
                <c:formatCode>General</c:formatCode>
                <c:ptCount val="7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香港マカオ台湾の患者・海外輸入症例・無症状病原体保有者!$AX$169:$AX$240</c:f>
              <c:numCache>
                <c:formatCode>m"月"d"日"</c:formatCode>
                <c:ptCount val="7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numCache>
            </c:numRef>
          </c:cat>
          <c:val>
            <c:numRef>
              <c:f>香港マカオ台湾の患者・海外輸入症例・無症状病原体保有者!$BC$169:$BC$240</c:f>
              <c:numCache>
                <c:formatCode>General</c:formatCode>
                <c:ptCount val="7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香港マカオ台湾の患者・海外輸入症例・無症状病原体保有者!$CE$29:$CE$241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香港マカオ台湾の患者・海外輸入症例・無症状病原体保有者!$CB$29:$CB$241</c:f>
              <c:numCache>
                <c:formatCode>General</c:formatCode>
                <c:ptCount val="21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香港マカオ台湾の患者・海外輸入症例・無症状病原体保有者!$CC$29:$CC$241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新疆の情況!$R$6:$R$44</c:f>
              <c:strCache>
                <c:ptCount val="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strCache>
            </c:strRef>
          </c:cat>
          <c:val>
            <c:numRef>
              <c:f>新疆の情況!$S$6:$S$44</c:f>
              <c:numCache>
                <c:formatCode>General</c:formatCode>
                <c:ptCount val="3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新疆の情況!$R$6:$R$44</c:f>
              <c:strCache>
                <c:ptCount val="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strCache>
            </c:strRef>
          </c:cat>
          <c:val>
            <c:numRef>
              <c:f>新疆の情況!$V$6:$V$44</c:f>
              <c:numCache>
                <c:formatCode>General</c:formatCode>
                <c:ptCount val="3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新疆の情況!$R$6:$R$44</c:f>
              <c:strCache>
                <c:ptCount val="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strCache>
            </c:strRef>
          </c:cat>
          <c:val>
            <c:numRef>
              <c:f>新疆の情況!$T$6:$T$44</c:f>
              <c:numCache>
                <c:formatCode>General</c:formatCode>
                <c:ptCount val="3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新疆の情況!$R$6:$R$44</c:f>
              <c:strCache>
                <c:ptCount val="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strCache>
            </c:strRef>
          </c:cat>
          <c:val>
            <c:numRef>
              <c:f>新疆の情況!$U$6:$U$44</c:f>
              <c:numCache>
                <c:formatCode>General</c:formatCode>
                <c:ptCount val="3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新疆の情況!$R$6:$R$44</c:f>
              <c:strCache>
                <c:ptCount val="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strCache>
            </c:strRef>
          </c:cat>
          <c:val>
            <c:numRef>
              <c:f>新疆の情況!$W$6:$W$44</c:f>
              <c:numCache>
                <c:formatCode>General</c:formatCode>
                <c:ptCount val="3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国家衛健委発表に基づく感染状況!$Z$27:$Z$241</c:f>
              <c:numCache>
                <c:formatCode>m"月"d"日"</c:formatCode>
                <c:ptCount val="2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numCache>
            </c:numRef>
          </c:cat>
          <c:val>
            <c:numRef>
              <c:f>国家衛健委発表に基づく感染状況!$AA$27:$AA$241</c:f>
              <c:numCache>
                <c:formatCode>General</c:formatCode>
                <c:ptCount val="21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国家衛健委発表に基づく感染状況!$Z$27:$Z$241</c:f>
              <c:numCache>
                <c:formatCode>m"月"d"日"</c:formatCode>
                <c:ptCount val="2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numCache>
            </c:numRef>
          </c:cat>
          <c:val>
            <c:numRef>
              <c:f>国家衛健委発表に基づく感染状況!$AB$27:$AB$241</c:f>
              <c:numCache>
                <c:formatCode>General</c:formatCode>
                <c:ptCount val="21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香港マカオ台湾の患者・海外輸入症例・無症状病原体保有者!$BE$70:$BE$241</c:f>
              <c:numCache>
                <c:formatCode>m"月"d"日"</c:formatCode>
                <c:ptCount val="17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numCache>
            </c:numRef>
          </c:cat>
          <c:val>
            <c:numRef>
              <c:f>香港マカオ台湾の患者・海外輸入症例・無症状病原体保有者!$BF$70:$BF$241</c:f>
              <c:numCache>
                <c:formatCode>General</c:formatCode>
                <c:ptCount val="17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香港マカオ台湾の患者・海外輸入症例・無症状病原体保有者!$BG$70:$BG$241</c:f>
              <c:numCache>
                <c:formatCode>m"月"d"日"</c:formatCode>
                <c:ptCount val="17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numCache>
            </c:numRef>
          </c:cat>
          <c:val>
            <c:numRef>
              <c:f>香港マカオ台湾の患者・海外輸入症例・無症状病原体保有者!$BH$70:$BH$241</c:f>
              <c:numCache>
                <c:formatCode>General</c:formatCode>
                <c:ptCount val="17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香港マカオ台湾の患者・海外輸入症例・無症状病原体保有者!$BT$29:$BT$241</c:f>
              <c:numCache>
                <c:formatCode>General</c:formatCode>
                <c:ptCount val="21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香港マカオ台湾の患者・海外輸入症例・無症状病原体保有者!$BU$29:$BU$241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香港マカオ台湾の患者・海外輸入症例・無症状病原体保有者!$BV$29:$BV$241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38079616331495292"/>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香港マカオ台湾の患者・海外輸入症例・無症状病原体保有者!$BP$29:$BP$241</c:f>
              <c:numCache>
                <c:formatCode>General</c:formatCode>
                <c:ptCount val="21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香港マカオ台湾の患者・海外輸入症例・無症状病原体保有者!$BQ$29:$BQ$241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香港マカオ台湾の患者・海外輸入症例・無症状病原体保有者!$BR$29:$BR$241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8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香港マカオ台湾の患者・海外輸入症例・無症状病原体保有者!$BX$29:$BX$241</c:f>
              <c:numCache>
                <c:formatCode>General</c:formatCode>
                <c:ptCount val="21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香港マカオ台湾の患者・海外輸入症例・無症状病原体保有者!$BY$29:$BY$241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香港マカオ台湾の患者・海外輸入症例・無症状病原体保有者!$BW$29:$BW$241</c:f>
              <c:numCache>
                <c:formatCode>m"月"d"日"</c:formatCode>
                <c:ptCount val="2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numCache>
            </c:numRef>
          </c:cat>
          <c:val>
            <c:numRef>
              <c:f>香港マカオ台湾の患者・海外輸入症例・無症状病原体保有者!$BZ$29:$BZ$241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香港マカオ台湾の患者・海外輸入症例・無症状病原体保有者!$BI$97:$BI$240</c:f>
              <c:numCache>
                <c:formatCode>m"月"d"日"</c:formatCode>
                <c:ptCount val="14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numCache>
            </c:numRef>
          </c:cat>
          <c:val>
            <c:numRef>
              <c:f>香港マカオ台湾の患者・海外輸入症例・無症状病原体保有者!$BJ$97:$BJ$240</c:f>
              <c:numCache>
                <c:formatCode>General</c:formatCode>
                <c:ptCount val="14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香港マカオ台湾の患者・海外輸入症例・無症状病原体保有者!$BI$97:$BI$240</c:f>
              <c:numCache>
                <c:formatCode>m"月"d"日"</c:formatCode>
                <c:ptCount val="14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numCache>
            </c:numRef>
          </c:cat>
          <c:val>
            <c:numRef>
              <c:f>香港マカオ台湾の患者・海外輸入症例・無症状病原体保有者!$BK$97:$BK$240</c:f>
              <c:numCache>
                <c:formatCode>General</c:formatCode>
                <c:ptCount val="14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香港マカオ台湾の患者・海外輸入症例・無症状病原体保有者!$BL$97:$BL$240</c:f>
              <c:numCache>
                <c:formatCode>m"月"d"日"</c:formatCode>
                <c:ptCount val="14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numCache>
            </c:numRef>
          </c:cat>
          <c:val>
            <c:numRef>
              <c:f>香港マカオ台湾の患者・海外輸入症例・無症状病原体保有者!$BM$97:$BM$240</c:f>
              <c:numCache>
                <c:formatCode>General</c:formatCode>
                <c:ptCount val="14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香港マカオ台湾の患者・海外輸入症例・無症状病原体保有者!$BL$97:$BL$240</c:f>
              <c:numCache>
                <c:formatCode>m"月"d"日"</c:formatCode>
                <c:ptCount val="14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numCache>
            </c:numRef>
          </c:cat>
          <c:val>
            <c:numRef>
              <c:f>香港マカオ台湾の患者・海外輸入症例・無症状病原体保有者!$BN$97:$BN$240</c:f>
              <c:numCache>
                <c:formatCode>General</c:formatCode>
                <c:ptCount val="14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50"/>
  <sheetViews>
    <sheetView tabSelected="1" workbookViewId="0">
      <pane xSplit="2" ySplit="5" topLeftCell="C236" activePane="bottomRight" state="frozen"/>
      <selection pane="topRight" activeCell="C1" sqref="C1"/>
      <selection pane="bottomLeft" activeCell="A8" sqref="A8"/>
      <selection pane="bottomRight" activeCell="B246" sqref="B24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4" t="s">
        <v>78</v>
      </c>
      <c r="D1" s="264"/>
      <c r="E1" s="264"/>
      <c r="F1" s="264"/>
      <c r="G1" s="264"/>
      <c r="H1" s="264"/>
      <c r="I1" s="264"/>
      <c r="J1" s="264"/>
      <c r="K1" s="264"/>
      <c r="L1" s="264"/>
      <c r="M1" s="264"/>
      <c r="N1" s="264"/>
      <c r="O1" s="264"/>
      <c r="P1" s="87"/>
      <c r="Q1" s="87"/>
      <c r="R1" s="87"/>
      <c r="S1" s="87"/>
      <c r="T1" s="87"/>
      <c r="U1" s="86">
        <v>44063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1" t="s">
        <v>72</v>
      </c>
      <c r="D4" s="272"/>
      <c r="E4" s="272"/>
      <c r="F4" s="282"/>
      <c r="G4" s="271" t="s">
        <v>68</v>
      </c>
      <c r="H4" s="272"/>
      <c r="I4" s="277" t="s">
        <v>87</v>
      </c>
      <c r="J4" s="273" t="s">
        <v>71</v>
      </c>
      <c r="K4" s="274"/>
      <c r="L4" s="275" t="s">
        <v>70</v>
      </c>
      <c r="M4" s="276"/>
      <c r="N4" s="265" t="s">
        <v>73</v>
      </c>
      <c r="O4" s="266"/>
      <c r="P4" s="279" t="s">
        <v>92</v>
      </c>
      <c r="Q4" s="280"/>
      <c r="R4" s="279" t="s">
        <v>88</v>
      </c>
      <c r="S4" s="280"/>
      <c r="T4" s="281"/>
      <c r="U4" s="267" t="s">
        <v>75</v>
      </c>
    </row>
    <row r="5" spans="2:21" ht="18.5" customHeight="1" thickBot="1" x14ac:dyDescent="0.6">
      <c r="B5" s="63" t="s">
        <v>76</v>
      </c>
      <c r="C5" s="269" t="s">
        <v>69</v>
      </c>
      <c r="D5" s="270"/>
      <c r="E5" s="92" t="s">
        <v>9</v>
      </c>
      <c r="F5" s="71" t="s">
        <v>86</v>
      </c>
      <c r="G5" s="69" t="s">
        <v>69</v>
      </c>
      <c r="H5" s="70" t="s">
        <v>9</v>
      </c>
      <c r="I5" s="278"/>
      <c r="J5" s="69" t="s">
        <v>69</v>
      </c>
      <c r="K5" s="70" t="s">
        <v>74</v>
      </c>
      <c r="L5" s="69" t="s">
        <v>69</v>
      </c>
      <c r="M5" s="70" t="s">
        <v>9</v>
      </c>
      <c r="N5" s="69" t="s">
        <v>69</v>
      </c>
      <c r="O5" s="71" t="s">
        <v>9</v>
      </c>
      <c r="P5" s="88" t="s">
        <v>105</v>
      </c>
      <c r="Q5" s="71" t="s">
        <v>9</v>
      </c>
      <c r="R5" s="119" t="s">
        <v>90</v>
      </c>
      <c r="S5" s="68" t="s">
        <v>91</v>
      </c>
      <c r="T5" s="68" t="s">
        <v>89</v>
      </c>
      <c r="U5" s="26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c r="C240" s="59"/>
      <c r="D240" s="49"/>
      <c r="E240" s="61"/>
      <c r="F240" s="60"/>
      <c r="G240" s="59"/>
      <c r="H240" s="61"/>
      <c r="I240" s="55"/>
      <c r="J240" s="59"/>
      <c r="K240" s="61"/>
      <c r="L240" s="59"/>
      <c r="M240" s="61"/>
      <c r="N240" s="48"/>
      <c r="O240" s="60"/>
      <c r="P240" s="124"/>
      <c r="Q240" s="60"/>
      <c r="R240" s="48"/>
      <c r="S240" s="60"/>
      <c r="T240" s="60"/>
      <c r="U240" s="78"/>
    </row>
    <row r="241" spans="2:21" ht="9.5" customHeight="1" thickBot="1" x14ac:dyDescent="0.6">
      <c r="B241" s="66"/>
      <c r="C241" s="79"/>
      <c r="D241" s="80"/>
      <c r="E241" s="82"/>
      <c r="F241" s="95"/>
      <c r="G241" s="79"/>
      <c r="H241" s="82"/>
      <c r="I241" s="82"/>
      <c r="J241" s="79"/>
      <c r="K241" s="82"/>
      <c r="L241" s="79"/>
      <c r="M241" s="82"/>
      <c r="N241" s="83"/>
      <c r="O241" s="81"/>
      <c r="P241" s="94"/>
      <c r="Q241" s="95"/>
      <c r="R241" s="120"/>
      <c r="S241" s="95"/>
      <c r="T241" s="95"/>
      <c r="U241" s="67"/>
    </row>
    <row r="243" spans="2:21" ht="13" customHeight="1" x14ac:dyDescent="0.55000000000000004">
      <c r="E243" s="112"/>
      <c r="F243" s="113"/>
      <c r="G243" s="112" t="s">
        <v>80</v>
      </c>
      <c r="H243" s="113"/>
      <c r="I243" s="113"/>
      <c r="J243" s="113"/>
      <c r="U243" s="72"/>
    </row>
    <row r="244" spans="2:21" ht="13" customHeight="1" x14ac:dyDescent="0.55000000000000004">
      <c r="E244" s="112" t="s">
        <v>98</v>
      </c>
      <c r="F244" s="113"/>
      <c r="G244" s="262" t="s">
        <v>79</v>
      </c>
      <c r="H244" s="263"/>
      <c r="I244" s="112" t="s">
        <v>106</v>
      </c>
      <c r="J244" s="113"/>
    </row>
    <row r="245" spans="2:21" ht="13" customHeight="1" x14ac:dyDescent="0.55000000000000004">
      <c r="B245" s="130"/>
      <c r="E245" s="114" t="s">
        <v>108</v>
      </c>
      <c r="F245" s="113"/>
      <c r="G245" s="115"/>
      <c r="H245" s="115"/>
      <c r="I245" s="112" t="s">
        <v>107</v>
      </c>
      <c r="J245" s="113"/>
    </row>
    <row r="246" spans="2:21" ht="18.5" customHeight="1" x14ac:dyDescent="0.55000000000000004">
      <c r="E246" s="112" t="s">
        <v>96</v>
      </c>
      <c r="F246" s="113"/>
      <c r="G246" s="112" t="s">
        <v>97</v>
      </c>
      <c r="H246" s="113"/>
      <c r="I246" s="113"/>
      <c r="J246" s="113"/>
    </row>
    <row r="247" spans="2:21" ht="13" customHeight="1" x14ac:dyDescent="0.55000000000000004">
      <c r="E247" s="112" t="s">
        <v>98</v>
      </c>
      <c r="F247" s="113"/>
      <c r="G247" s="112" t="s">
        <v>99</v>
      </c>
      <c r="H247" s="113"/>
      <c r="I247" s="113"/>
      <c r="J247" s="113"/>
    </row>
    <row r="248" spans="2:21" ht="13" customHeight="1" x14ac:dyDescent="0.55000000000000004">
      <c r="E248" s="112" t="s">
        <v>98</v>
      </c>
      <c r="F248" s="113"/>
      <c r="G248" s="112" t="s">
        <v>100</v>
      </c>
      <c r="H248" s="113"/>
      <c r="I248" s="113"/>
      <c r="J248" s="113"/>
    </row>
    <row r="249" spans="2:21" ht="13" customHeight="1" x14ac:dyDescent="0.55000000000000004">
      <c r="E249" s="112" t="s">
        <v>101</v>
      </c>
      <c r="F249" s="113"/>
      <c r="G249" s="112" t="s">
        <v>102</v>
      </c>
      <c r="H249" s="113"/>
      <c r="I249" s="113"/>
      <c r="J249" s="113"/>
    </row>
    <row r="250" spans="2:21" ht="13" customHeight="1" x14ac:dyDescent="0.55000000000000004">
      <c r="E250" s="112" t="s">
        <v>103</v>
      </c>
      <c r="F250" s="113"/>
      <c r="G250" s="112" t="s">
        <v>104</v>
      </c>
      <c r="H250" s="113"/>
      <c r="I250" s="113"/>
      <c r="J250" s="113"/>
    </row>
  </sheetData>
  <mergeCells count="12">
    <mergeCell ref="G244:H24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45"/>
  <sheetViews>
    <sheetView topLeftCell="A5" zoomScale="96" zoomScaleNormal="96" workbookViewId="0">
      <pane xSplit="1" ySplit="3" topLeftCell="Z233" activePane="bottomRight" state="frozen"/>
      <selection activeCell="A5" sqref="A5"/>
      <selection pane="topRight" activeCell="B5" sqref="B5"/>
      <selection pane="bottomLeft" activeCell="A8" sqref="A8"/>
      <selection pane="bottomRight" activeCell="Z239" sqref="Z239:AC23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8" t="s">
        <v>130</v>
      </c>
      <c r="C4" s="329"/>
      <c r="D4" s="329"/>
      <c r="E4" s="329"/>
      <c r="F4" s="329"/>
      <c r="G4" s="329"/>
      <c r="H4" s="329"/>
      <c r="I4" s="329"/>
      <c r="J4" s="329"/>
      <c r="K4" s="330"/>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1" t="s">
        <v>76</v>
      </c>
      <c r="B5" s="333" t="s">
        <v>134</v>
      </c>
      <c r="C5" s="331"/>
      <c r="D5" s="331"/>
      <c r="E5" s="331"/>
      <c r="F5" s="334" t="s">
        <v>135</v>
      </c>
      <c r="G5" s="331" t="s">
        <v>131</v>
      </c>
      <c r="H5" s="331"/>
      <c r="I5" s="331"/>
      <c r="J5" s="331" t="s">
        <v>132</v>
      </c>
      <c r="K5" s="332"/>
      <c r="L5" s="320" t="s">
        <v>69</v>
      </c>
      <c r="M5" s="321"/>
      <c r="N5" s="324" t="s">
        <v>9</v>
      </c>
      <c r="O5" s="325"/>
      <c r="P5" s="313" t="s">
        <v>128</v>
      </c>
      <c r="Q5" s="314"/>
      <c r="R5" s="314"/>
      <c r="S5" s="315"/>
      <c r="T5" s="289" t="s">
        <v>88</v>
      </c>
      <c r="U5" s="290"/>
      <c r="V5" s="290"/>
      <c r="W5" s="290"/>
      <c r="X5" s="291"/>
      <c r="Y5" s="131"/>
      <c r="Z5" s="301" t="s">
        <v>76</v>
      </c>
      <c r="AA5" s="303" t="s">
        <v>161</v>
      </c>
      <c r="AB5" s="304"/>
      <c r="AC5" s="305"/>
      <c r="AD5" s="297" t="s">
        <v>142</v>
      </c>
      <c r="AE5" s="298"/>
      <c r="AF5" s="284"/>
      <c r="AG5" s="284"/>
      <c r="AH5" s="284"/>
      <c r="AI5" s="284"/>
      <c r="AJ5" s="299"/>
      <c r="AK5" s="283" t="s">
        <v>143</v>
      </c>
      <c r="AL5" s="284"/>
      <c r="AM5" s="284"/>
      <c r="AN5" s="284"/>
      <c r="AO5" s="284"/>
      <c r="AP5" s="311"/>
      <c r="AQ5" s="283" t="s">
        <v>144</v>
      </c>
      <c r="AR5" s="284"/>
      <c r="AS5" s="284"/>
      <c r="AT5" s="284"/>
      <c r="AU5" s="284"/>
      <c r="AV5" s="285"/>
    </row>
    <row r="6" spans="1:83" ht="18" customHeight="1" x14ac:dyDescent="0.55000000000000004">
      <c r="A6" s="301"/>
      <c r="B6" s="336" t="s">
        <v>148</v>
      </c>
      <c r="C6" s="337"/>
      <c r="D6" s="309" t="s">
        <v>86</v>
      </c>
      <c r="E6" s="338" t="s">
        <v>136</v>
      </c>
      <c r="F6" s="335"/>
      <c r="G6" s="309" t="s">
        <v>133</v>
      </c>
      <c r="H6" s="309" t="s">
        <v>9</v>
      </c>
      <c r="I6" s="309" t="s">
        <v>86</v>
      </c>
      <c r="J6" s="309" t="s">
        <v>133</v>
      </c>
      <c r="K6" s="340" t="s">
        <v>9</v>
      </c>
      <c r="L6" s="322"/>
      <c r="M6" s="323"/>
      <c r="N6" s="326"/>
      <c r="O6" s="327"/>
      <c r="P6" s="316"/>
      <c r="Q6" s="317"/>
      <c r="R6" s="317"/>
      <c r="S6" s="318"/>
      <c r="T6" s="292"/>
      <c r="U6" s="293"/>
      <c r="V6" s="293"/>
      <c r="W6" s="293"/>
      <c r="X6" s="294"/>
      <c r="Y6" s="131"/>
      <c r="Z6" s="301"/>
      <c r="AA6" s="306"/>
      <c r="AB6" s="307"/>
      <c r="AC6" s="308"/>
      <c r="AD6" s="295" t="s">
        <v>141</v>
      </c>
      <c r="AE6" s="296"/>
      <c r="AF6" s="287"/>
      <c r="AG6" s="287" t="s">
        <v>140</v>
      </c>
      <c r="AH6" s="287"/>
      <c r="AI6" s="287" t="s">
        <v>132</v>
      </c>
      <c r="AJ6" s="300"/>
      <c r="AK6" s="286" t="s">
        <v>141</v>
      </c>
      <c r="AL6" s="287"/>
      <c r="AM6" s="287" t="s">
        <v>140</v>
      </c>
      <c r="AN6" s="287"/>
      <c r="AO6" s="287" t="s">
        <v>132</v>
      </c>
      <c r="AP6" s="312"/>
      <c r="AQ6" s="286" t="s">
        <v>141</v>
      </c>
      <c r="AR6" s="287"/>
      <c r="AS6" s="287" t="s">
        <v>140</v>
      </c>
      <c r="AT6" s="287"/>
      <c r="AU6" s="287" t="s">
        <v>132</v>
      </c>
      <c r="AV6" s="288"/>
      <c r="AY6" s="45" t="s">
        <v>178</v>
      </c>
      <c r="AZ6" s="45" t="s">
        <v>179</v>
      </c>
      <c r="BB6" s="45" t="s">
        <v>177</v>
      </c>
      <c r="BC6" t="s">
        <v>180</v>
      </c>
      <c r="BE6" t="s">
        <v>162</v>
      </c>
      <c r="BG6" t="s">
        <v>162</v>
      </c>
      <c r="BI6" t="s">
        <v>164</v>
      </c>
      <c r="BP6" t="s">
        <v>142</v>
      </c>
      <c r="BT6" t="s">
        <v>143</v>
      </c>
      <c r="BX6" t="s">
        <v>144</v>
      </c>
      <c r="CA6" t="s">
        <v>142</v>
      </c>
    </row>
    <row r="7" spans="1:83" ht="36.5" thickBot="1" x14ac:dyDescent="0.6">
      <c r="A7" s="302"/>
      <c r="B7" s="141" t="s">
        <v>133</v>
      </c>
      <c r="C7" s="133" t="s">
        <v>9</v>
      </c>
      <c r="D7" s="310"/>
      <c r="E7" s="339"/>
      <c r="F7" s="310"/>
      <c r="G7" s="310"/>
      <c r="H7" s="310"/>
      <c r="I7" s="310"/>
      <c r="J7" s="310"/>
      <c r="K7" s="341"/>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60" t="s">
        <v>244</v>
      </c>
      <c r="Z7" s="30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9" t="s">
        <v>176</v>
      </c>
      <c r="AY7" s="319"/>
      <c r="AZ7" s="319"/>
      <c r="BA7" s="319"/>
      <c r="BB7" s="31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38"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38"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1">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9">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7">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9">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7">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9">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7">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9">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7">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9">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7">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9">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7">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9">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7">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9">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7">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9">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7">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9">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7">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9">
        <v>50</v>
      </c>
      <c r="Z238" s="75">
        <f t="shared" ref="Z238"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 si="1298">+AE237+AD238</f>
        <v>3381</v>
      </c>
      <c r="AF238" s="156">
        <v>4586</v>
      </c>
      <c r="AG238" s="185">
        <f t="shared" ref="AG238"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7">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c r="B239" s="241"/>
      <c r="C239" s="155"/>
      <c r="D239" s="155"/>
      <c r="E239" s="147"/>
      <c r="F239" s="147"/>
      <c r="G239" s="147"/>
      <c r="H239" s="135"/>
      <c r="I239" s="147"/>
      <c r="J239" s="135"/>
      <c r="K239" s="42"/>
      <c r="L239" s="146"/>
      <c r="M239" s="147"/>
      <c r="N239" s="135"/>
      <c r="O239" s="135"/>
      <c r="P239" s="147"/>
      <c r="Q239" s="147"/>
      <c r="R239" s="135"/>
      <c r="S239" s="135"/>
      <c r="T239" s="147"/>
      <c r="U239" s="147"/>
      <c r="V239" s="135"/>
      <c r="W239" s="42"/>
      <c r="X239" s="148"/>
      <c r="Z239" s="75"/>
      <c r="AA239" s="231"/>
      <c r="AB239" s="231"/>
      <c r="AC239" s="232"/>
      <c r="AD239" s="184"/>
      <c r="AE239" s="244"/>
      <c r="AF239" s="156"/>
      <c r="AG239" s="185"/>
      <c r="AH239" s="156"/>
      <c r="AI239" s="185"/>
      <c r="AJ239" s="186"/>
      <c r="AK239" s="187"/>
      <c r="AL239" s="156"/>
      <c r="AM239" s="185"/>
      <c r="AN239" s="156"/>
      <c r="AO239" s="185"/>
      <c r="AP239" s="188"/>
      <c r="AQ239" s="187"/>
      <c r="AR239" s="156"/>
      <c r="AS239" s="185"/>
      <c r="AT239" s="156"/>
      <c r="AU239" s="185"/>
      <c r="AV239" s="189"/>
      <c r="AW239" s="257"/>
      <c r="AX239" s="238"/>
      <c r="AY239" s="6"/>
      <c r="AZ239" s="239"/>
      <c r="BA239" s="239"/>
      <c r="BB239" s="130"/>
      <c r="BC239" s="27"/>
      <c r="BD239" s="239"/>
      <c r="BE239" s="230"/>
      <c r="BF239" s="132"/>
      <c r="BG239" s="230"/>
      <c r="BH239" s="132"/>
      <c r="BI239" s="1"/>
      <c r="BL239" s="1"/>
      <c r="BO239" s="258"/>
      <c r="BS239" s="258"/>
      <c r="BW239" s="258"/>
      <c r="CA239" s="258"/>
      <c r="CD239" s="258"/>
    </row>
    <row r="240" spans="1:83" ht="18" customHeight="1" x14ac:dyDescent="0.55000000000000004">
      <c r="A240" s="180"/>
      <c r="B240" s="147"/>
      <c r="C240" s="155"/>
      <c r="D240" s="155"/>
      <c r="E240" s="147"/>
      <c r="F240" s="147"/>
      <c r="G240" s="147"/>
      <c r="H240" s="135"/>
      <c r="I240" s="147"/>
      <c r="J240" s="135"/>
      <c r="K240" s="42"/>
      <c r="L240" s="146"/>
      <c r="M240" s="147"/>
      <c r="N240" s="135"/>
      <c r="O240" s="135"/>
      <c r="P240" s="147"/>
      <c r="Q240" s="147"/>
      <c r="R240" s="135"/>
      <c r="S240" s="135"/>
      <c r="T240" s="147"/>
      <c r="U240" s="147"/>
      <c r="V240" s="135"/>
      <c r="W240" s="42"/>
      <c r="X240" s="148"/>
      <c r="Z240" s="75"/>
      <c r="AA240" s="231"/>
      <c r="AB240" s="231"/>
      <c r="AC240" s="232"/>
      <c r="AD240" s="184"/>
      <c r="AE240" s="244"/>
      <c r="AF240" s="156"/>
      <c r="AG240" s="185"/>
      <c r="AH240" s="156"/>
      <c r="AI240" s="185"/>
      <c r="AJ240" s="186"/>
      <c r="AK240" s="187"/>
      <c r="AL240" s="156"/>
      <c r="AM240" s="185"/>
      <c r="AN240" s="156"/>
      <c r="AO240" s="185"/>
      <c r="AP240" s="188"/>
      <c r="AQ240" s="187"/>
      <c r="AR240" s="156"/>
      <c r="AS240" s="185"/>
      <c r="AT240" s="156"/>
      <c r="AU240" s="185"/>
      <c r="AV240" s="189"/>
      <c r="AX240"/>
      <c r="AY240"/>
      <c r="AZ240"/>
      <c r="BB240"/>
      <c r="BP240" s="45"/>
      <c r="BQ240" s="45"/>
      <c r="BR240" s="45"/>
      <c r="BS240" s="45"/>
    </row>
    <row r="241" spans="1:54" ht="7" customHeight="1" thickBot="1" x14ac:dyDescent="0.6">
      <c r="A241" s="66"/>
      <c r="B241" s="146"/>
      <c r="C241" s="155"/>
      <c r="D241" s="147"/>
      <c r="E241" s="147"/>
      <c r="F241" s="147"/>
      <c r="G241" s="147"/>
      <c r="H241" s="135"/>
      <c r="I241" s="147"/>
      <c r="J241" s="135"/>
      <c r="K241" s="148"/>
      <c r="L241" s="146"/>
      <c r="M241" s="147"/>
      <c r="N241" s="135"/>
      <c r="O241" s="135"/>
      <c r="P241" s="147"/>
      <c r="Q241" s="147"/>
      <c r="R241" s="135"/>
      <c r="S241" s="135"/>
      <c r="T241" s="147"/>
      <c r="U241" s="147"/>
      <c r="V241" s="135"/>
      <c r="W241" s="42"/>
      <c r="X241" s="148"/>
      <c r="Z241" s="66"/>
      <c r="AA241" s="64"/>
      <c r="AB241" s="64"/>
      <c r="AC241" s="64"/>
      <c r="AD241" s="184"/>
      <c r="AE241" s="244"/>
      <c r="AF241" s="156"/>
      <c r="AG241" s="185"/>
      <c r="AH241" s="156"/>
      <c r="AI241" s="185"/>
      <c r="AJ241" s="186"/>
      <c r="AK241" s="187"/>
      <c r="AL241" s="156"/>
      <c r="AM241" s="185"/>
      <c r="AN241" s="156"/>
      <c r="AO241" s="185"/>
      <c r="AP241" s="188"/>
      <c r="AQ241" s="187"/>
      <c r="AR241" s="156"/>
      <c r="AS241" s="185"/>
      <c r="AT241" s="156"/>
      <c r="AU241" s="185"/>
      <c r="AV241" s="189"/>
    </row>
    <row r="242" spans="1:54" x14ac:dyDescent="0.55000000000000004">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row>
    <row r="243" spans="1:54" x14ac:dyDescent="0.55000000000000004">
      <c r="BB243" s="45">
        <f>219-172</f>
        <v>47</v>
      </c>
    </row>
    <row r="244" spans="1:54" x14ac:dyDescent="0.55000000000000004">
      <c r="L244">
        <f>SUM(L97:L243)</f>
        <v>3279</v>
      </c>
      <c r="P244">
        <f>SUM(P97:P243)</f>
        <v>541</v>
      </c>
      <c r="AD244">
        <f>SUM(AD188:AD194)</f>
        <v>82</v>
      </c>
    </row>
    <row r="245" spans="1:54" x14ac:dyDescent="0.55000000000000004">
      <c r="A245" s="130"/>
      <c r="Z245" s="130"/>
      <c r="AA245" s="130"/>
      <c r="AB245" s="130"/>
      <c r="AC245" s="130"/>
      <c r="AF245">
        <f>SUM(AD188:AD240)</f>
        <v>3383</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44"/>
  <sheetViews>
    <sheetView topLeftCell="A2" workbookViewId="0">
      <pane xSplit="2" ySplit="2" topLeftCell="C36" activePane="bottomRight" state="frozen"/>
      <selection activeCell="O24" sqref="O24"/>
      <selection pane="topRight" activeCell="O24" sqref="O24"/>
      <selection pane="bottomLeft" activeCell="O24" sqref="O24"/>
      <selection pane="bottomRight" activeCell="D45" sqref="D45"/>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2"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56">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56">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56">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56">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2"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2"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x14ac:dyDescent="0.55000000000000004">
      <c r="A42">
        <v>38</v>
      </c>
      <c r="B42" s="250"/>
      <c r="C42" s="45" t="s">
        <v>271</v>
      </c>
      <c r="D42" t="s">
        <v>272</v>
      </c>
      <c r="E42">
        <v>24</v>
      </c>
      <c r="F42" s="1">
        <v>44062</v>
      </c>
      <c r="G42" s="130">
        <v>0</v>
      </c>
      <c r="H42" s="249">
        <f t="shared" si="63"/>
        <v>903</v>
      </c>
      <c r="I42" s="130">
        <v>29</v>
      </c>
      <c r="J42" s="254">
        <f t="shared" si="100"/>
        <v>597</v>
      </c>
      <c r="K42" s="5"/>
      <c r="L42" s="254">
        <f t="shared" si="10"/>
        <v>3</v>
      </c>
      <c r="M42" s="130">
        <v>0</v>
      </c>
      <c r="N42" s="5"/>
      <c r="O42" s="6">
        <v>7</v>
      </c>
      <c r="P42" s="240">
        <f t="shared" ref="P42" si="133">+P41+O42</f>
        <v>134</v>
      </c>
      <c r="Q42" s="255">
        <f t="shared" ref="Q42" si="134">+Q41+M42-N42-O42</f>
        <v>105</v>
      </c>
      <c r="R42" s="1">
        <f t="shared" ref="R42" si="135">+F42</f>
        <v>44062</v>
      </c>
      <c r="S42" s="5">
        <f t="shared" ref="S42" si="136">+G42</f>
        <v>0</v>
      </c>
      <c r="T42" s="27">
        <f t="shared" ref="T42" si="137">+H42</f>
        <v>903</v>
      </c>
      <c r="U42" s="249">
        <f t="shared" ref="U42" si="138">+U41+S42-I42</f>
        <v>302</v>
      </c>
      <c r="V42" s="5">
        <f t="shared" ref="V42" si="139">+M42</f>
        <v>0</v>
      </c>
      <c r="W42" s="251">
        <f t="shared" ref="W42" si="140">+W41+V42-N42-O42</f>
        <v>105</v>
      </c>
    </row>
    <row r="43" spans="1:23" x14ac:dyDescent="0.55000000000000004">
      <c r="B43" s="250"/>
      <c r="C43" s="45"/>
      <c r="F43" s="1"/>
      <c r="G43" s="130"/>
      <c r="H43" s="249"/>
      <c r="I43" s="130"/>
      <c r="J43" s="254"/>
      <c r="K43" s="5"/>
      <c r="L43" s="254"/>
      <c r="M43" s="130"/>
      <c r="N43" s="5"/>
      <c r="O43" s="6"/>
      <c r="P43" s="240"/>
      <c r="Q43" s="255"/>
      <c r="R43" s="1"/>
      <c r="S43" s="5"/>
      <c r="T43" s="27"/>
      <c r="U43" s="249"/>
      <c r="V43" s="5"/>
      <c r="W43" s="251"/>
    </row>
    <row r="44"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6" zoomScale="70" zoomScaleNormal="70" workbookViewId="0">
      <selection activeCell="S81" sqref="S81"/>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2" t="s">
        <v>2</v>
      </c>
      <c r="C4" s="34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2" t="s">
        <v>38</v>
      </c>
      <c r="CI4" s="342"/>
      <c r="CJ4" s="342"/>
      <c r="CK4" s="342"/>
      <c r="CL4" s="342"/>
    </row>
    <row r="5" spans="2:90" x14ac:dyDescent="0.55000000000000004">
      <c r="B5" t="s">
        <v>3</v>
      </c>
      <c r="C5" t="s">
        <v>1</v>
      </c>
      <c r="D5" s="342" t="s">
        <v>4</v>
      </c>
      <c r="E5" s="34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2020-08-20T02:45:33Z</dcterms:modified>
</cp:coreProperties>
</file>