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D6FAA018-BE1E-47F8-B5AA-AAF772327FE3}"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7" i="2" l="1"/>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V50" i="6"/>
  <c r="S50" i="6"/>
  <c r="R50" i="6"/>
  <c r="AA247" i="2"/>
  <c r="Z247" i="2"/>
  <c r="X247" i="2"/>
  <c r="W247" i="2"/>
  <c r="CB246" i="5" l="1"/>
  <c r="AA246" i="2"/>
  <c r="Z246" i="2"/>
  <c r="X246" i="2"/>
  <c r="W246" i="2"/>
  <c r="P246" i="2"/>
  <c r="V49" i="6"/>
  <c r="S49" i="6"/>
  <c r="R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V48" i="6" l="1"/>
  <c r="S48" i="6"/>
  <c r="R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BE243" i="5"/>
  <c r="BI243" i="5" s="1"/>
  <c r="BL243" i="5" s="1"/>
  <c r="AU243" i="5"/>
  <c r="AS243" i="5"/>
  <c r="AQ243" i="5"/>
  <c r="AO243" i="5"/>
  <c r="AM243" i="5"/>
  <c r="AK243" i="5"/>
  <c r="AI243" i="5"/>
  <c r="CE243" i="5" s="1"/>
  <c r="AG243" i="5"/>
  <c r="CC243" i="5" s="1"/>
  <c r="AD243" i="5"/>
  <c r="AC243" i="5"/>
  <c r="AB243" i="5"/>
  <c r="AA243" i="5"/>
  <c r="Z243" i="5"/>
  <c r="AX243" i="5"/>
  <c r="CB243" i="5" l="1"/>
  <c r="AA244" i="2"/>
  <c r="AA243" i="2"/>
  <c r="Z244" i="2"/>
  <c r="X244" i="2"/>
  <c r="W244" i="2"/>
  <c r="Z243" i="2"/>
  <c r="X243" i="2"/>
  <c r="W243" i="2"/>
  <c r="P244" i="2"/>
  <c r="V47" i="6"/>
  <c r="S47" i="6"/>
  <c r="R47" i="6"/>
  <c r="V46" i="6" l="1"/>
  <c r="S46" i="6"/>
  <c r="R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V45" i="6"/>
  <c r="S45" i="6"/>
  <c r="R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V44" i="6"/>
  <c r="S44" i="6"/>
  <c r="R44" i="6"/>
  <c r="CD240" i="5"/>
  <c r="CA240" i="5"/>
  <c r="BZ240" i="5"/>
  <c r="BY240" i="5"/>
  <c r="BX240" i="5"/>
  <c r="BW240" i="5"/>
  <c r="BV240" i="5"/>
  <c r="BU240" i="5"/>
  <c r="BT240" i="5"/>
  <c r="BS240" i="5"/>
  <c r="BR240" i="5"/>
  <c r="BQ240" i="5"/>
  <c r="BP240" i="5"/>
  <c r="BO240" i="5"/>
  <c r="BK240" i="5"/>
  <c r="BJ240" i="5"/>
  <c r="BG240" i="5"/>
  <c r="BF240" i="5"/>
  <c r="BE240" i="5"/>
  <c r="BI240" i="5" s="1"/>
  <c r="BL240" i="5" s="1"/>
  <c r="AX240" i="5"/>
  <c r="AU240" i="5"/>
  <c r="AS240" i="5"/>
  <c r="AQ240" i="5"/>
  <c r="AO240" i="5"/>
  <c r="AM240" i="5"/>
  <c r="AK240" i="5"/>
  <c r="AI240" i="5"/>
  <c r="CE240" i="5" s="1"/>
  <c r="AG240" i="5"/>
  <c r="CC240" i="5" s="1"/>
  <c r="AD240" i="5"/>
  <c r="AC240" i="5"/>
  <c r="AB240" i="5"/>
  <c r="AA240" i="5"/>
  <c r="Z240" i="5"/>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BE239" i="5" s="1"/>
  <c r="BI239" i="5" s="1"/>
  <c r="BL239" i="5" s="1"/>
  <c r="AA240" i="2"/>
  <c r="Z240" i="2"/>
  <c r="X240" i="2"/>
  <c r="W240" i="2"/>
  <c r="V43" i="6"/>
  <c r="S43" i="6"/>
  <c r="R43" i="6"/>
  <c r="P239" i="2" l="1"/>
  <c r="V42" i="6"/>
  <c r="S42" i="6"/>
  <c r="R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S41" i="6"/>
  <c r="R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V40" i="6"/>
  <c r="S40" i="6"/>
  <c r="R40" i="6"/>
  <c r="Z236" i="5"/>
  <c r="BE236" i="5" s="1"/>
  <c r="BI236" i="5" s="1"/>
  <c r="BL236" i="5" s="1"/>
  <c r="P236" i="2" l="1"/>
  <c r="V39" i="6"/>
  <c r="S39" i="6"/>
  <c r="R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S38" i="6"/>
  <c r="R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V37" i="6"/>
  <c r="S37" i="6"/>
  <c r="R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S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V35" i="6"/>
  <c r="S35" i="6"/>
  <c r="R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V34" i="6"/>
  <c r="S34" i="6"/>
  <c r="R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P20" i="6"/>
  <c r="P21" i="6" s="1"/>
  <c r="P22" i="6" s="1"/>
  <c r="P23" i="6" s="1"/>
  <c r="P24" i="6" s="1"/>
  <c r="P25" i="6" s="1"/>
  <c r="P26" i="6" s="1"/>
  <c r="P27" i="6" s="1"/>
  <c r="P28" i="6" s="1"/>
  <c r="P29" i="6" s="1"/>
  <c r="P30" i="6" s="1"/>
  <c r="P31" i="6" s="1"/>
  <c r="P32" i="6" s="1"/>
  <c r="P33" i="6" s="1"/>
  <c r="P34" i="6" s="1"/>
  <c r="P35" i="6" s="1"/>
  <c r="P36" i="6" s="1"/>
  <c r="P37" i="6" s="1"/>
  <c r="P38" i="6" s="1"/>
  <c r="P39" i="6" s="1"/>
  <c r="P40" i="6" s="1"/>
  <c r="P41" i="6" s="1"/>
  <c r="P42" i="6" s="1"/>
  <c r="P43" i="6" s="1"/>
  <c r="P44" i="6" s="1"/>
  <c r="P45" i="6" s="1"/>
  <c r="P46" i="6" s="1"/>
  <c r="P47" i="6" s="1"/>
  <c r="P48" i="6" s="1"/>
  <c r="P49" i="6" s="1"/>
  <c r="P50"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L34" i="6" s="1"/>
  <c r="L35" i="6" s="1"/>
  <c r="L36" i="6" s="1"/>
  <c r="L37" i="6" s="1"/>
  <c r="L38" i="6" s="1"/>
  <c r="L39" i="6" s="1"/>
  <c r="L40" i="6" s="1"/>
  <c r="L41" i="6" s="1"/>
  <c r="L42" i="6" s="1"/>
  <c r="L43" i="6" s="1"/>
  <c r="L44" i="6" s="1"/>
  <c r="L45" i="6" s="1"/>
  <c r="L46" i="6" s="1"/>
  <c r="L47" i="6" s="1"/>
  <c r="L48" i="6" s="1"/>
  <c r="L49" i="6" s="1"/>
  <c r="L50" i="6" s="1"/>
  <c r="J18" i="6"/>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H5" i="6"/>
  <c r="H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H8" i="6" l="1"/>
  <c r="T7" i="6"/>
  <c r="U17" i="6"/>
  <c r="U18" i="6" s="1"/>
  <c r="U19" i="6" s="1"/>
  <c r="U20" i="6" s="1"/>
  <c r="U21" i="6" s="1"/>
  <c r="U22" i="6" s="1"/>
  <c r="U23" i="6" s="1"/>
  <c r="U24" i="6" s="1"/>
  <c r="U25" i="6" s="1"/>
  <c r="U26" i="6" s="1"/>
  <c r="U27" i="6" s="1"/>
  <c r="U28" i="6" s="1"/>
  <c r="U29" i="6" s="1"/>
  <c r="U30" i="6" s="1"/>
  <c r="U31" i="6" s="1"/>
  <c r="U32" i="6" s="1"/>
  <c r="U33" i="6" s="1"/>
  <c r="U34" i="6" s="1"/>
  <c r="U35" i="6" s="1"/>
  <c r="U36" i="6" s="1"/>
  <c r="U37" i="6" s="1"/>
  <c r="U38" i="6" s="1"/>
  <c r="U39" i="6" s="1"/>
  <c r="U40" i="6" s="1"/>
  <c r="U41" i="6" s="1"/>
  <c r="U42" i="6" s="1"/>
  <c r="U43" i="6" s="1"/>
  <c r="U44" i="6" s="1"/>
  <c r="U45" i="6" s="1"/>
  <c r="U46" i="6" s="1"/>
  <c r="U47" i="6" s="1"/>
  <c r="U48" i="6" s="1"/>
  <c r="U49" i="6" s="1"/>
  <c r="U50"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W35" i="6" s="1"/>
  <c r="W36" i="6" s="1"/>
  <c r="W37" i="6" s="1"/>
  <c r="W38" i="6" s="1"/>
  <c r="W39" i="6" s="1"/>
  <c r="W40" i="6" s="1"/>
  <c r="W41" i="6" s="1"/>
  <c r="W42" i="6" s="1"/>
  <c r="W43" i="6" s="1"/>
  <c r="W44" i="6" s="1"/>
  <c r="W45" i="6" s="1"/>
  <c r="W46" i="6" s="1"/>
  <c r="W47" i="6" s="1"/>
  <c r="W48" i="6" s="1"/>
  <c r="W49" i="6" s="1"/>
  <c r="W50" i="6" s="1"/>
  <c r="BB25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H9" i="6" l="1"/>
  <c r="T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H10" i="6" l="1"/>
  <c r="T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H11" i="6" l="1"/>
  <c r="T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H12" i="6" l="1"/>
  <c r="T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H13" i="6" l="1"/>
  <c r="T12" i="6"/>
  <c r="CB214" i="5"/>
  <c r="AA215" i="2"/>
  <c r="Z215" i="2"/>
  <c r="X215" i="2"/>
  <c r="W215" i="2"/>
  <c r="H14" i="6" l="1"/>
  <c r="T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H15" i="6" l="1"/>
  <c r="T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H16" i="6" l="1"/>
  <c r="T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H17" i="6" l="1"/>
  <c r="T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H18" i="6" l="1"/>
  <c r="T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H19" i="6" l="1"/>
  <c r="T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H20" i="6" l="1"/>
  <c r="T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H21" i="6" l="1"/>
  <c r="T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H22" i="6" l="1"/>
  <c r="T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H23" i="6" l="1"/>
  <c r="T22" i="6"/>
  <c r="AA206" i="2"/>
  <c r="Z206" i="2"/>
  <c r="X206" i="2"/>
  <c r="W206" i="2"/>
  <c r="H24" i="6" l="1"/>
  <c r="T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H25" i="6" l="1"/>
  <c r="T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H26" i="6" l="1"/>
  <c r="T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H27" i="6" l="1"/>
  <c r="T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H28" i="6" l="1"/>
  <c r="T27" i="6"/>
  <c r="BD201" i="5"/>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D239" i="5" s="1"/>
  <c r="BD240" i="5" s="1"/>
  <c r="BD241" i="5" s="1"/>
  <c r="BD242" i="5" s="1"/>
  <c r="BD243" i="5" s="1"/>
  <c r="BD244" i="5" s="1"/>
  <c r="BD245" i="5" s="1"/>
  <c r="BD246"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H29" i="6" l="1"/>
  <c r="T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H30" i="6" l="1"/>
  <c r="T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H31" i="6" l="1"/>
  <c r="T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H32" i="6" l="1"/>
  <c r="T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H33" i="6" l="1"/>
  <c r="T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H34" i="6" l="1"/>
  <c r="T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H35" i="6" l="1"/>
  <c r="T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H36" i="6" l="1"/>
  <c r="T35" i="6"/>
  <c r="AA195" i="2"/>
  <c r="Z195" i="2"/>
  <c r="X195" i="2"/>
  <c r="W195" i="2"/>
  <c r="AA194" i="2"/>
  <c r="Z194" i="2"/>
  <c r="X194" i="2"/>
  <c r="W194" i="2"/>
  <c r="H37" i="6" l="1"/>
  <c r="T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H38" i="6" l="1"/>
  <c r="T37" i="6"/>
  <c r="AA191" i="5"/>
  <c r="AU192" i="5"/>
  <c r="AS192" i="5"/>
  <c r="AQ192" i="5"/>
  <c r="AO192" i="5"/>
  <c r="AM192" i="5"/>
  <c r="P193" i="2"/>
  <c r="H39" i="6" l="1"/>
  <c r="T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H40" i="6" l="1"/>
  <c r="T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H41" i="6" l="1"/>
  <c r="T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H42" i="6" l="1"/>
  <c r="T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H43" i="6" l="1"/>
  <c r="T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H44" i="6" l="1"/>
  <c r="T43" i="6"/>
  <c r="AF253" i="5"/>
  <c r="AD25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H45" i="6" l="1"/>
  <c r="T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T45" i="6" l="1"/>
  <c r="H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H47" i="6" l="1"/>
  <c r="T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T47" i="6" l="1"/>
  <c r="H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H49" i="6" l="1"/>
  <c r="T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T49" i="6" l="1"/>
  <c r="H50" i="6"/>
  <c r="T50" i="6" s="1"/>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2" i="5" l="1"/>
  <c r="L25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BH246" i="5"/>
  <c r="Y145" i="2"/>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Y247" i="2" l="1"/>
  <c r="M197" i="2"/>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M241" i="2" s="1"/>
  <c r="AB239" i="2"/>
  <c r="I239" i="2"/>
  <c r="M242" i="2" l="1"/>
  <c r="AB241" i="2"/>
  <c r="I241" i="2"/>
  <c r="AB240" i="2"/>
  <c r="I240" i="2"/>
  <c r="M243" i="2" l="1"/>
  <c r="AB242" i="2"/>
  <c r="I242" i="2"/>
  <c r="M244" i="2" l="1"/>
  <c r="AB243" i="2"/>
  <c r="I243" i="2"/>
  <c r="M245" i="2" l="1"/>
  <c r="AB244" i="2"/>
  <c r="I244" i="2"/>
  <c r="M246" i="2" l="1"/>
  <c r="AB245" i="2"/>
  <c r="I245" i="2"/>
  <c r="M247" i="2" l="1"/>
  <c r="AB246" i="2"/>
  <c r="I246" i="2"/>
  <c r="AB247" i="2" l="1"/>
  <c r="I247" i="2"/>
</calcChain>
</file>

<file path=xl/sharedStrings.xml><?xml version="1.0" encoding="utf-8"?>
<sst xmlns="http://schemas.openxmlformats.org/spreadsheetml/2006/main" count="498" uniqueCount="289">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</sst>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国家衛健委発表に基づく感染状況!$X$27:$X$249</c:f>
              <c:numCache>
                <c:formatCode>#,##0_);[Red]\(#,##0\)</c:formatCode>
                <c:ptCount val="2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国家衛健委発表に基づく感染状況!$Y$27:$Y$249</c:f>
              <c:numCache>
                <c:formatCode>General</c:formatCode>
                <c:ptCount val="2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香港マカオ台湾の患者・海外輸入症例・無症状病原体保有者!$AY$169:$AY$248</c:f>
              <c:numCache>
                <c:formatCode>General</c:formatCode>
                <c:ptCount val="8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香港マカオ台湾の患者・海外輸入症例・無症状病原体保有者!$BB$169:$BB$248</c:f>
              <c:numCache>
                <c:formatCode>General</c:formatCode>
                <c:ptCount val="8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香港マカオ台湾の患者・海外輸入症例・無症状病原体保有者!$AZ$169:$AZ$248</c:f>
              <c:numCache>
                <c:formatCode>General</c:formatCode>
                <c:ptCount val="8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香港マカオ台湾の患者・海外輸入症例・無症状病原体保有者!$BC$169:$BC$248</c:f>
              <c:numCache>
                <c:formatCode>General</c:formatCode>
                <c:ptCount val="8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香港マカオ台湾の患者・海外輸入症例・無症状病原体保有者!$CE$29:$CE$249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香港マカオ台湾の患者・海外輸入症例・無症状病原体保有者!$CB$29:$CB$249</c:f>
              <c:numCache>
                <c:formatCode>General</c:formatCode>
                <c:ptCount val="22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香港マカオ台湾の患者・海外輸入症例・無症状病原体保有者!$CC$29:$CC$249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新疆の情況!$S$6:$S$53</c:f>
              <c:numCache>
                <c:formatCode>General</c:formatCode>
                <c:ptCount val="4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新疆の情況!$V$6:$V$53</c:f>
              <c:numCache>
                <c:formatCode>General</c:formatCode>
                <c:ptCount val="4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新疆の情況!$T$6:$T$53</c:f>
              <c:numCache>
                <c:formatCode>General</c:formatCode>
                <c:ptCount val="4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新疆の情況!$U$6:$U$53</c:f>
              <c:numCache>
                <c:formatCode>General</c:formatCode>
                <c:ptCount val="4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新疆の情況!$W$6:$W$53</c:f>
              <c:numCache>
                <c:formatCode>General</c:formatCode>
                <c:ptCount val="4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国家衛健委発表に基づく感染状況!$AA$27:$AA$249</c:f>
              <c:numCache>
                <c:formatCode>General</c:formatCode>
                <c:ptCount val="2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国家衛健委発表に基づく感染状況!$AB$27:$AB$249</c:f>
              <c:numCache>
                <c:formatCode>General</c:formatCode>
                <c:ptCount val="2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香港マカオ台湾の患者・海外輸入症例・無症状病原体保有者!$BE$70:$BE$249</c:f>
              <c:numCache>
                <c:formatCode>m"月"d"日"</c:formatCode>
                <c:ptCount val="1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numCache>
            </c:numRef>
          </c:cat>
          <c:val>
            <c:numRef>
              <c:f>香港マカオ台湾の患者・海外輸入症例・無症状病原体保有者!$BF$70:$BF$249</c:f>
              <c:numCache>
                <c:formatCode>General</c:formatCode>
                <c:ptCount val="18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香港マカオ台湾の患者・海外輸入症例・無症状病原体保有者!$BG$70:$BG$249</c:f>
              <c:numCache>
                <c:formatCode>m"月"d"日"</c:formatCode>
                <c:ptCount val="1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numCache>
            </c:numRef>
          </c:cat>
          <c:val>
            <c:numRef>
              <c:f>香港マカオ台湾の患者・海外輸入症例・無症状病原体保有者!$BH$70:$BH$249</c:f>
              <c:numCache>
                <c:formatCode>General</c:formatCode>
                <c:ptCount val="18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香港マカオ台湾の患者・海外輸入症例・無症状病原体保有者!$BT$29:$BT$249</c:f>
              <c:numCache>
                <c:formatCode>General</c:formatCode>
                <c:ptCount val="22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香港マカオ台湾の患者・海外輸入症例・無症状病原体保有者!$BU$29:$BU$249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香港マカオ台湾の患者・海外輸入症例・無症状病原体保有者!$BV$29:$BV$249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香港マカオ台湾の患者・海外輸入症例・無症状病原体保有者!$BP$29:$BP$249</c:f>
              <c:numCache>
                <c:formatCode>General</c:formatCode>
                <c:ptCount val="22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香港マカオ台湾の患者・海外輸入症例・無症状病原体保有者!$BQ$29:$BQ$249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香港マカオ台湾の患者・海外輸入症例・無症状病原体保有者!$BR$29:$BR$249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香港マカオ台湾の患者・海外輸入症例・無症状病原体保有者!$BX$29:$BX$249</c:f>
              <c:numCache>
                <c:formatCode>General</c:formatCode>
                <c:ptCount val="22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香港マカオ台湾の患者・海外輸入症例・無症状病原体保有者!$BY$29:$BY$249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香港マカオ台湾の患者・海外輸入症例・無症状病原体保有者!$BZ$29:$BZ$249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香港マカオ台湾の患者・海外輸入症例・無症状病原体保有者!$BJ$97:$BJ$248</c:f>
              <c:numCache>
                <c:formatCode>General</c:formatCode>
                <c:ptCount val="15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香港マカオ台湾の患者・海外輸入症例・無症状病原体保有者!$BK$97:$BK$248</c:f>
              <c:numCache>
                <c:formatCode>General</c:formatCode>
                <c:ptCount val="15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香港マカオ台湾の患者・海外輸入症例・無症状病原体保有者!$BM$97:$BM$248</c:f>
              <c:numCache>
                <c:formatCode>General</c:formatCode>
                <c:ptCount val="15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香港マカオ台湾の患者・海外輸入症例・無症状病原体保有者!$BN$97:$BN$248</c:f>
              <c:numCache>
                <c:formatCode>General</c:formatCode>
                <c:ptCount val="15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8"/>
  <sheetViews>
    <sheetView workbookViewId="0">
      <pane xSplit="2" ySplit="5" topLeftCell="C245" activePane="bottomRight" state="frozen"/>
      <selection pane="topRight" activeCell="C1" sqref="C1"/>
      <selection pane="bottomLeft" activeCell="A8" sqref="A8"/>
      <selection pane="bottomRight" activeCell="A248" sqref="A248:XFD24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44072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c r="C248" s="59"/>
      <c r="D248" s="49"/>
      <c r="E248" s="61"/>
      <c r="F248" s="60"/>
      <c r="G248" s="59"/>
      <c r="H248" s="61"/>
      <c r="I248" s="55"/>
      <c r="J248" s="59"/>
      <c r="K248" s="61"/>
      <c r="L248" s="59"/>
      <c r="M248" s="61"/>
      <c r="N248" s="48"/>
      <c r="O248" s="60"/>
      <c r="P248" s="124"/>
      <c r="Q248" s="60"/>
      <c r="R248" s="48"/>
      <c r="S248" s="60"/>
      <c r="T248" s="60"/>
      <c r="U248" s="78"/>
    </row>
    <row r="249" spans="2:28" ht="9.5" customHeight="1" thickBot="1" x14ac:dyDescent="0.6">
      <c r="B249" s="66"/>
      <c r="C249" s="79"/>
      <c r="D249" s="80"/>
      <c r="E249" s="82"/>
      <c r="F249" s="95"/>
      <c r="G249" s="79"/>
      <c r="H249" s="82"/>
      <c r="I249" s="82"/>
      <c r="J249" s="79"/>
      <c r="K249" s="82"/>
      <c r="L249" s="79"/>
      <c r="M249" s="82"/>
      <c r="N249" s="83"/>
      <c r="O249" s="81"/>
      <c r="P249" s="94"/>
      <c r="Q249" s="95"/>
      <c r="R249" s="120"/>
      <c r="S249" s="95"/>
      <c r="T249" s="95"/>
      <c r="U249" s="67"/>
    </row>
    <row r="251" spans="2:28" ht="13" customHeight="1" x14ac:dyDescent="0.55000000000000004">
      <c r="E251" s="112"/>
      <c r="F251" s="113"/>
      <c r="G251" s="112" t="s">
        <v>80</v>
      </c>
      <c r="H251" s="113"/>
      <c r="I251" s="113"/>
      <c r="J251" s="113"/>
      <c r="U251" s="72"/>
    </row>
    <row r="252" spans="2:28" ht="13" customHeight="1" x14ac:dyDescent="0.55000000000000004">
      <c r="E252" s="112" t="s">
        <v>98</v>
      </c>
      <c r="F252" s="113"/>
      <c r="G252" s="261" t="s">
        <v>79</v>
      </c>
      <c r="H252" s="262"/>
      <c r="I252" s="112" t="s">
        <v>106</v>
      </c>
      <c r="J252" s="113"/>
    </row>
    <row r="253" spans="2:28" ht="13" customHeight="1" x14ac:dyDescent="0.55000000000000004">
      <c r="B253" s="130">
        <v>1</v>
      </c>
      <c r="E253" s="114" t="s">
        <v>108</v>
      </c>
      <c r="F253" s="113"/>
      <c r="G253" s="115"/>
      <c r="H253" s="115"/>
      <c r="I253" s="112" t="s">
        <v>107</v>
      </c>
      <c r="J253" s="113"/>
    </row>
    <row r="254" spans="2:28" ht="18.5" customHeight="1" x14ac:dyDescent="0.55000000000000004">
      <c r="E254" s="112" t="s">
        <v>96</v>
      </c>
      <c r="F254" s="113"/>
      <c r="G254" s="112" t="s">
        <v>97</v>
      </c>
      <c r="H254" s="113"/>
      <c r="I254" s="113"/>
      <c r="J254" s="113"/>
    </row>
    <row r="255" spans="2:28" ht="13" customHeight="1" x14ac:dyDescent="0.55000000000000004">
      <c r="E255" s="112" t="s">
        <v>98</v>
      </c>
      <c r="F255" s="113"/>
      <c r="G255" s="112" t="s">
        <v>99</v>
      </c>
      <c r="H255" s="113"/>
      <c r="I255" s="113"/>
      <c r="J255" s="113"/>
    </row>
    <row r="256" spans="2:28" ht="13" customHeight="1" x14ac:dyDescent="0.55000000000000004">
      <c r="E256" s="112" t="s">
        <v>98</v>
      </c>
      <c r="F256" s="113"/>
      <c r="G256" s="112" t="s">
        <v>100</v>
      </c>
      <c r="H256" s="113"/>
      <c r="I256" s="113"/>
      <c r="J256" s="113"/>
    </row>
    <row r="257" spans="5:10" ht="13" customHeight="1" x14ac:dyDescent="0.55000000000000004">
      <c r="E257" s="112" t="s">
        <v>101</v>
      </c>
      <c r="F257" s="113"/>
      <c r="G257" s="112" t="s">
        <v>102</v>
      </c>
      <c r="H257" s="113"/>
      <c r="I257" s="113"/>
      <c r="J257" s="113"/>
    </row>
    <row r="258" spans="5:10" ht="13" customHeight="1" x14ac:dyDescent="0.55000000000000004">
      <c r="E258" s="112" t="s">
        <v>103</v>
      </c>
      <c r="F258" s="113"/>
      <c r="G258" s="112" t="s">
        <v>104</v>
      </c>
      <c r="H258" s="113"/>
      <c r="I258" s="113"/>
      <c r="J258" s="113"/>
    </row>
  </sheetData>
  <mergeCells count="12">
    <mergeCell ref="G252:H25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3"/>
  <sheetViews>
    <sheetView tabSelected="1" topLeftCell="A5" zoomScale="96" zoomScaleNormal="96" workbookViewId="0">
      <pane xSplit="1" ySplit="3" topLeftCell="AD243" activePane="bottomRight" state="frozen"/>
      <selection activeCell="A5" sqref="A5"/>
      <selection pane="topRight" activeCell="B5" sqref="B5"/>
      <selection pane="bottomLeft" activeCell="A8" sqref="A8"/>
      <selection pane="bottomRight" activeCell="A247" sqref="A247:XFD247"/>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1" t="s">
        <v>130</v>
      </c>
      <c r="C4" s="292"/>
      <c r="D4" s="292"/>
      <c r="E4" s="292"/>
      <c r="F4" s="292"/>
      <c r="G4" s="292"/>
      <c r="H4" s="292"/>
      <c r="I4" s="292"/>
      <c r="J4" s="292"/>
      <c r="K4" s="293"/>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4" t="s">
        <v>76</v>
      </c>
      <c r="B5" s="298" t="s">
        <v>134</v>
      </c>
      <c r="C5" s="296"/>
      <c r="D5" s="296"/>
      <c r="E5" s="296"/>
      <c r="F5" s="299" t="s">
        <v>135</v>
      </c>
      <c r="G5" s="296" t="s">
        <v>131</v>
      </c>
      <c r="H5" s="296"/>
      <c r="I5" s="296"/>
      <c r="J5" s="296" t="s">
        <v>132</v>
      </c>
      <c r="K5" s="297"/>
      <c r="L5" s="283" t="s">
        <v>69</v>
      </c>
      <c r="M5" s="284"/>
      <c r="N5" s="287" t="s">
        <v>9</v>
      </c>
      <c r="O5" s="288"/>
      <c r="P5" s="315" t="s">
        <v>128</v>
      </c>
      <c r="Q5" s="316"/>
      <c r="R5" s="316"/>
      <c r="S5" s="317"/>
      <c r="T5" s="323" t="s">
        <v>88</v>
      </c>
      <c r="U5" s="324"/>
      <c r="V5" s="324"/>
      <c r="W5" s="324"/>
      <c r="X5" s="325"/>
      <c r="Y5" s="131"/>
      <c r="Z5" s="294" t="s">
        <v>76</v>
      </c>
      <c r="AA5" s="335" t="s">
        <v>161</v>
      </c>
      <c r="AB5" s="336"/>
      <c r="AC5" s="337"/>
      <c r="AD5" s="331" t="s">
        <v>142</v>
      </c>
      <c r="AE5" s="332"/>
      <c r="AF5" s="310"/>
      <c r="AG5" s="310"/>
      <c r="AH5" s="310"/>
      <c r="AI5" s="310"/>
      <c r="AJ5" s="333"/>
      <c r="AK5" s="309" t="s">
        <v>143</v>
      </c>
      <c r="AL5" s="310"/>
      <c r="AM5" s="310"/>
      <c r="AN5" s="310"/>
      <c r="AO5" s="310"/>
      <c r="AP5" s="311"/>
      <c r="AQ5" s="309" t="s">
        <v>144</v>
      </c>
      <c r="AR5" s="310"/>
      <c r="AS5" s="310"/>
      <c r="AT5" s="310"/>
      <c r="AU5" s="310"/>
      <c r="AV5" s="321"/>
    </row>
    <row r="6" spans="1:83" ht="18" customHeight="1" x14ac:dyDescent="0.55000000000000004">
      <c r="A6" s="294"/>
      <c r="B6" s="302" t="s">
        <v>148</v>
      </c>
      <c r="C6" s="303"/>
      <c r="D6" s="306" t="s">
        <v>86</v>
      </c>
      <c r="E6" s="304" t="s">
        <v>136</v>
      </c>
      <c r="F6" s="300"/>
      <c r="G6" s="306" t="s">
        <v>133</v>
      </c>
      <c r="H6" s="306" t="s">
        <v>9</v>
      </c>
      <c r="I6" s="306" t="s">
        <v>86</v>
      </c>
      <c r="J6" s="306" t="s">
        <v>133</v>
      </c>
      <c r="K6" s="307" t="s">
        <v>9</v>
      </c>
      <c r="L6" s="285"/>
      <c r="M6" s="286"/>
      <c r="N6" s="289"/>
      <c r="O6" s="290"/>
      <c r="P6" s="318"/>
      <c r="Q6" s="319"/>
      <c r="R6" s="319"/>
      <c r="S6" s="320"/>
      <c r="T6" s="326"/>
      <c r="U6" s="327"/>
      <c r="V6" s="327"/>
      <c r="W6" s="327"/>
      <c r="X6" s="328"/>
      <c r="Y6" s="131"/>
      <c r="Z6" s="294"/>
      <c r="AA6" s="338"/>
      <c r="AB6" s="339"/>
      <c r="AC6" s="340"/>
      <c r="AD6" s="329" t="s">
        <v>141</v>
      </c>
      <c r="AE6" s="330"/>
      <c r="AF6" s="313"/>
      <c r="AG6" s="313" t="s">
        <v>140</v>
      </c>
      <c r="AH6" s="313"/>
      <c r="AI6" s="313" t="s">
        <v>132</v>
      </c>
      <c r="AJ6" s="334"/>
      <c r="AK6" s="312" t="s">
        <v>141</v>
      </c>
      <c r="AL6" s="313"/>
      <c r="AM6" s="313" t="s">
        <v>140</v>
      </c>
      <c r="AN6" s="313"/>
      <c r="AO6" s="313" t="s">
        <v>132</v>
      </c>
      <c r="AP6" s="314"/>
      <c r="AQ6" s="312" t="s">
        <v>141</v>
      </c>
      <c r="AR6" s="313"/>
      <c r="AS6" s="313" t="s">
        <v>140</v>
      </c>
      <c r="AT6" s="313"/>
      <c r="AU6" s="313" t="s">
        <v>132</v>
      </c>
      <c r="AV6" s="322"/>
      <c r="AY6" s="45" t="s">
        <v>178</v>
      </c>
      <c r="AZ6" s="45" t="s">
        <v>179</v>
      </c>
      <c r="BB6" s="45" t="s">
        <v>177</v>
      </c>
      <c r="BC6" t="s">
        <v>180</v>
      </c>
      <c r="BE6" t="s">
        <v>162</v>
      </c>
      <c r="BG6" t="s">
        <v>162</v>
      </c>
      <c r="BI6" t="s">
        <v>164</v>
      </c>
      <c r="BP6" t="s">
        <v>142</v>
      </c>
      <c r="BT6" t="s">
        <v>143</v>
      </c>
      <c r="BX6" t="s">
        <v>144</v>
      </c>
      <c r="CA6" t="s">
        <v>142</v>
      </c>
    </row>
    <row r="7" spans="1:83" ht="36.5" thickBot="1" x14ac:dyDescent="0.6">
      <c r="A7" s="295"/>
      <c r="B7" s="141" t="s">
        <v>133</v>
      </c>
      <c r="C7" s="133" t="s">
        <v>9</v>
      </c>
      <c r="D7" s="301"/>
      <c r="E7" s="305"/>
      <c r="F7" s="301"/>
      <c r="G7" s="301"/>
      <c r="H7" s="301"/>
      <c r="I7" s="301"/>
      <c r="J7" s="301"/>
      <c r="K7" s="30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5"/>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2" t="s">
        <v>176</v>
      </c>
      <c r="AY7" s="282"/>
      <c r="AZ7" s="282"/>
      <c r="BA7" s="282"/>
      <c r="BB7" s="282"/>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6"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6"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73</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v>44070</v>
      </c>
      <c r="B246" s="241">
        <v>9</v>
      </c>
      <c r="C246" s="155">
        <f t="shared" ref="C246" si="1649">+B246+C245</f>
        <v>2464</v>
      </c>
      <c r="D246" s="155">
        <f t="shared" ref="D246" si="1650">+C246-F246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51">+A246</f>
        <v>44070</v>
      </c>
      <c r="AA246" s="231">
        <f t="shared" ref="AA246" si="1652">+AF246+AL246+AR246</f>
        <v>5288</v>
      </c>
      <c r="AB246" s="231">
        <f t="shared" ref="AB246" si="1653">+AH246+AN246+AT246</f>
        <v>4708</v>
      </c>
      <c r="AC246" s="232">
        <f t="shared" ref="AC246" si="1654">+AJ246+AP246+AV246</f>
        <v>88</v>
      </c>
      <c r="AD246" s="184">
        <f t="shared" ref="AD246" si="1655">+AF246-AF245</f>
        <v>21</v>
      </c>
      <c r="AE246" s="244">
        <f t="shared" ref="AE246" si="1656">+AE245+AD246</f>
        <v>3550</v>
      </c>
      <c r="AF246" s="156">
        <v>4755</v>
      </c>
      <c r="AG246" s="185">
        <f t="shared" ref="AG246" si="1657">+AH246-AH245</f>
        <v>39</v>
      </c>
      <c r="AH246" s="156">
        <v>4200</v>
      </c>
      <c r="AI246" s="185">
        <f t="shared" ref="AI246" si="1658">+AJ246-AJ245</f>
        <v>2</v>
      </c>
      <c r="AJ246" s="186">
        <v>81</v>
      </c>
      <c r="AK246" s="187">
        <f t="shared" ref="AK246" si="1659">+AL246-AL245</f>
        <v>0</v>
      </c>
      <c r="AL246" s="156">
        <v>46</v>
      </c>
      <c r="AM246" s="185">
        <f t="shared" ref="AM246" si="1660">+AN246-AN245</f>
        <v>0</v>
      </c>
      <c r="AN246" s="156">
        <v>46</v>
      </c>
      <c r="AO246" s="185">
        <f t="shared" ref="AO246" si="1661">+AP246-AP245</f>
        <v>0</v>
      </c>
      <c r="AP246" s="188">
        <v>0</v>
      </c>
      <c r="AQ246" s="187">
        <f t="shared" ref="AQ246" si="1662">+AR246-AR245</f>
        <v>0</v>
      </c>
      <c r="AR246" s="156">
        <v>487</v>
      </c>
      <c r="AS246" s="185">
        <f t="shared" ref="AS246" si="1663">+AT246-AT245</f>
        <v>0</v>
      </c>
      <c r="AT246" s="156">
        <v>462</v>
      </c>
      <c r="AU246" s="185">
        <f t="shared" ref="AU246" si="1664">+AV246-AV245</f>
        <v>0</v>
      </c>
      <c r="AV246" s="189">
        <v>7</v>
      </c>
      <c r="AW246" s="256">
        <v>73</v>
      </c>
      <c r="AX246" s="238">
        <f t="shared" ref="AX246" si="1665">+A246</f>
        <v>44070</v>
      </c>
      <c r="AY246" s="6">
        <v>0</v>
      </c>
      <c r="AZ246" s="239">
        <f t="shared" ref="AZ246" si="1666">+AZ245+AY246</f>
        <v>341</v>
      </c>
      <c r="BA246" s="239">
        <f t="shared" si="453"/>
        <v>29</v>
      </c>
      <c r="BB246" s="130">
        <v>0</v>
      </c>
      <c r="BC246" s="27">
        <f t="shared" ref="BC246" si="1667">+BC245+BB246</f>
        <v>22</v>
      </c>
      <c r="BD246" s="239">
        <f t="shared" si="266"/>
        <v>64</v>
      </c>
      <c r="BE246" s="230">
        <f t="shared" ref="BE246" si="1668">+Z246</f>
        <v>44070</v>
      </c>
      <c r="BF246" s="132">
        <f t="shared" ref="BF246" si="1669">+B246</f>
        <v>9</v>
      </c>
      <c r="BG246" s="230">
        <f t="shared" ref="BG246" si="1670">+A246</f>
        <v>44070</v>
      </c>
      <c r="BH246" s="132">
        <f t="shared" ref="BH246" si="1671">+C246</f>
        <v>2464</v>
      </c>
      <c r="BI246" s="1">
        <f t="shared" ref="BI246" si="1672">+BE246</f>
        <v>44070</v>
      </c>
      <c r="BJ246">
        <f t="shared" ref="BJ246" si="1673">+L246</f>
        <v>16</v>
      </c>
      <c r="BK246">
        <f t="shared" ref="BK246" si="1674">+M246</f>
        <v>16</v>
      </c>
      <c r="BL246" s="1">
        <f t="shared" ref="BL246" si="1675">+BI246</f>
        <v>44070</v>
      </c>
      <c r="BM246">
        <f t="shared" ref="BM246" si="1676">+BM245+BJ246</f>
        <v>3443</v>
      </c>
      <c r="BN246">
        <f t="shared" ref="BN246" si="1677">+BN245+BK246</f>
        <v>1053</v>
      </c>
      <c r="BO246" s="180">
        <f t="shared" ref="BO246" si="1678">+A246</f>
        <v>44070</v>
      </c>
      <c r="BP246">
        <f t="shared" ref="BP246" si="1679">+AF246</f>
        <v>4755</v>
      </c>
      <c r="BQ246">
        <f t="shared" ref="BQ246" si="1680">+AH246</f>
        <v>4200</v>
      </c>
      <c r="BR246">
        <f t="shared" ref="BR246" si="1681">+AJ246</f>
        <v>81</v>
      </c>
      <c r="BS246" s="180">
        <f t="shared" ref="BS246" si="1682">+A246</f>
        <v>44070</v>
      </c>
      <c r="BT246">
        <f t="shared" ref="BT246" si="1683">+AL246</f>
        <v>46</v>
      </c>
      <c r="BU246">
        <f t="shared" ref="BU246" si="1684">+AN246</f>
        <v>46</v>
      </c>
      <c r="BV246">
        <f t="shared" ref="BV246" si="1685">+AP246</f>
        <v>0</v>
      </c>
      <c r="BW246" s="180">
        <f t="shared" ref="BW246" si="1686">+A246</f>
        <v>44070</v>
      </c>
      <c r="BX246">
        <f t="shared" ref="BX246" si="1687">+AR246</f>
        <v>487</v>
      </c>
      <c r="BY246">
        <f t="shared" ref="BY246" si="1688">+AT246</f>
        <v>462</v>
      </c>
      <c r="BZ246">
        <f t="shared" ref="BZ246" si="1689">+AV246</f>
        <v>7</v>
      </c>
      <c r="CA246" s="180">
        <f t="shared" ref="CA246" si="1690">+A246</f>
        <v>44070</v>
      </c>
      <c r="CB246">
        <f t="shared" ref="CB246" si="1691">+AD246</f>
        <v>21</v>
      </c>
      <c r="CC246">
        <f t="shared" ref="CC246" si="1692">+AG246</f>
        <v>39</v>
      </c>
      <c r="CD246" s="180">
        <f t="shared" ref="CD246" si="1693">+A246</f>
        <v>44070</v>
      </c>
      <c r="CE246">
        <f t="shared" ref="CE246" si="1694">+AI246</f>
        <v>2</v>
      </c>
    </row>
    <row r="247" spans="1:83" ht="18" customHeight="1" x14ac:dyDescent="0.55000000000000004">
      <c r="A247" s="180"/>
      <c r="B247" s="241"/>
      <c r="C247" s="155"/>
      <c r="D247" s="155"/>
      <c r="E247" s="147"/>
      <c r="F247" s="147"/>
      <c r="G247" s="147"/>
      <c r="H247" s="135"/>
      <c r="I247" s="147"/>
      <c r="J247" s="135"/>
      <c r="K247" s="42"/>
      <c r="L247" s="146"/>
      <c r="M247" s="147"/>
      <c r="N247" s="135"/>
      <c r="O247" s="135"/>
      <c r="P247" s="147"/>
      <c r="Q247" s="147"/>
      <c r="R247" s="135"/>
      <c r="S247" s="135"/>
      <c r="T247" s="147"/>
      <c r="U247" s="147"/>
      <c r="V247" s="135"/>
      <c r="W247" s="42"/>
      <c r="X247" s="148"/>
      <c r="Z247" s="75"/>
      <c r="AA247" s="231"/>
      <c r="AB247" s="231"/>
      <c r="AC247" s="232"/>
      <c r="AD247" s="184"/>
      <c r="AE247" s="244"/>
      <c r="AF247" s="156"/>
      <c r="AG247" s="185"/>
      <c r="AH247" s="156"/>
      <c r="AI247" s="185"/>
      <c r="AJ247" s="186"/>
      <c r="AK247" s="187"/>
      <c r="AL247" s="156"/>
      <c r="AM247" s="185"/>
      <c r="AN247" s="156"/>
      <c r="AO247" s="185"/>
      <c r="AP247" s="188"/>
      <c r="AQ247" s="187"/>
      <c r="AR247" s="156"/>
      <c r="AS247" s="185"/>
      <c r="AT247" s="156"/>
      <c r="AU247" s="185"/>
      <c r="AV247" s="189"/>
      <c r="AW247" s="256"/>
      <c r="AX247" s="238"/>
      <c r="AY247" s="6"/>
      <c r="AZ247" s="239"/>
      <c r="BA247" s="239"/>
      <c r="BB247" s="130"/>
      <c r="BC247" s="27"/>
      <c r="BD247" s="239"/>
      <c r="BE247" s="230"/>
      <c r="BF247" s="132"/>
      <c r="BG247" s="230"/>
      <c r="BH247" s="132"/>
      <c r="BI247" s="1"/>
      <c r="BL247" s="1"/>
      <c r="BO247" s="257"/>
      <c r="BS247" s="257"/>
      <c r="BW247" s="257"/>
      <c r="CA247" s="257"/>
      <c r="CD247" s="257"/>
    </row>
    <row r="248" spans="1:83" ht="18" customHeight="1" x14ac:dyDescent="0.55000000000000004">
      <c r="A248" s="180"/>
      <c r="B248" s="147"/>
      <c r="C248" s="155"/>
      <c r="D248" s="155"/>
      <c r="E248" s="147"/>
      <c r="F248" s="147"/>
      <c r="G248" s="147"/>
      <c r="H248" s="135"/>
      <c r="I248" s="147"/>
      <c r="J248" s="135"/>
      <c r="K248" s="42"/>
      <c r="L248" s="146"/>
      <c r="M248" s="147"/>
      <c r="N248" s="135"/>
      <c r="O248" s="135"/>
      <c r="P248" s="147"/>
      <c r="Q248" s="147"/>
      <c r="R248" s="135"/>
      <c r="S248" s="135"/>
      <c r="T248" s="147"/>
      <c r="U248" s="147"/>
      <c r="V248" s="135"/>
      <c r="W248" s="42"/>
      <c r="X248" s="148"/>
      <c r="Z248" s="75"/>
      <c r="AA248" s="231"/>
      <c r="AB248" s="231"/>
      <c r="AC248" s="232"/>
      <c r="AD248" s="184"/>
      <c r="AE248" s="244"/>
      <c r="AF248" s="156"/>
      <c r="AG248" s="185"/>
      <c r="AH248" s="156"/>
      <c r="AI248" s="185"/>
      <c r="AJ248" s="186"/>
      <c r="AK248" s="187"/>
      <c r="AL248" s="156"/>
      <c r="AM248" s="185"/>
      <c r="AN248" s="156"/>
      <c r="AO248" s="185"/>
      <c r="AP248" s="188"/>
      <c r="AQ248" s="187"/>
      <c r="AR248" s="156"/>
      <c r="AS248" s="185"/>
      <c r="AT248" s="156"/>
      <c r="AU248" s="185"/>
      <c r="AV248" s="189"/>
      <c r="AX248"/>
      <c r="AY248"/>
      <c r="AZ248"/>
      <c r="BB248"/>
      <c r="BP248" s="45"/>
      <c r="BQ248" s="45"/>
      <c r="BR248" s="45"/>
      <c r="BS248" s="45"/>
    </row>
    <row r="249" spans="1:83" ht="7" customHeight="1" thickBot="1" x14ac:dyDescent="0.6">
      <c r="A249" s="66"/>
      <c r="B249" s="146"/>
      <c r="C249" s="155"/>
      <c r="D249" s="147"/>
      <c r="E249" s="147"/>
      <c r="F249" s="147"/>
      <c r="G249" s="147"/>
      <c r="H249" s="135"/>
      <c r="I249" s="147"/>
      <c r="J249" s="135"/>
      <c r="K249" s="148"/>
      <c r="L249" s="146"/>
      <c r="M249" s="147"/>
      <c r="N249" s="135"/>
      <c r="O249" s="135"/>
      <c r="P249" s="147"/>
      <c r="Q249" s="147"/>
      <c r="R249" s="135"/>
      <c r="S249" s="135"/>
      <c r="T249" s="147"/>
      <c r="U249" s="147"/>
      <c r="V249" s="135"/>
      <c r="W249" s="42"/>
      <c r="X249" s="148"/>
      <c r="Z249" s="66"/>
      <c r="AA249" s="64"/>
      <c r="AB249" s="64"/>
      <c r="AC249" s="64"/>
      <c r="AD249" s="184"/>
      <c r="AE249" s="244"/>
      <c r="AF249" s="156"/>
      <c r="AG249" s="185"/>
      <c r="AH249" s="156"/>
      <c r="AI249" s="185"/>
      <c r="AJ249" s="186"/>
      <c r="AK249" s="187"/>
      <c r="AL249" s="156"/>
      <c r="AM249" s="185"/>
      <c r="AN249" s="156"/>
      <c r="AO249" s="185"/>
      <c r="AP249" s="188"/>
      <c r="AQ249" s="187"/>
      <c r="AR249" s="156"/>
      <c r="AS249" s="185"/>
      <c r="AT249" s="156"/>
      <c r="AU249" s="185"/>
      <c r="AV249" s="189"/>
    </row>
    <row r="250" spans="1:83" x14ac:dyDescent="0.55000000000000004">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row>
    <row r="251" spans="1:83" x14ac:dyDescent="0.55000000000000004">
      <c r="BB251" s="45">
        <f>219-172</f>
        <v>47</v>
      </c>
    </row>
    <row r="252" spans="1:83" x14ac:dyDescent="0.55000000000000004">
      <c r="L252">
        <f>SUM(L97:L251)</f>
        <v>3443</v>
      </c>
      <c r="P252">
        <f>SUM(P97:P251)</f>
        <v>554</v>
      </c>
      <c r="AD252">
        <f>SUM(AD188:AD194)</f>
        <v>82</v>
      </c>
    </row>
    <row r="253" spans="1:83" x14ac:dyDescent="0.55000000000000004">
      <c r="A253" s="130"/>
      <c r="Z253" s="130"/>
      <c r="AA253" s="130"/>
      <c r="AB253" s="130"/>
      <c r="AC253" s="130"/>
      <c r="AF253">
        <f>SUM(AD188:AD248)</f>
        <v>3552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3"/>
  <sheetViews>
    <sheetView topLeftCell="A2" workbookViewId="0">
      <pane xSplit="2" ySplit="2" topLeftCell="C41" activePane="bottomRight" state="frozen"/>
      <selection activeCell="O24" sqref="O24"/>
      <selection pane="topRight" activeCell="O24" sqref="O24"/>
      <selection pane="bottomLeft" activeCell="O24" sqref="O24"/>
      <selection pane="bottomRight" activeCell="A51" sqref="A51:XFD51"/>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A48">
        <v>44</v>
      </c>
      <c r="B48" s="250"/>
      <c r="C48" s="45" t="s">
        <v>283</v>
      </c>
      <c r="D48" t="s">
        <v>284</v>
      </c>
      <c r="E48">
        <v>24</v>
      </c>
      <c r="F48" s="1">
        <v>44068</v>
      </c>
      <c r="G48" s="130">
        <v>0</v>
      </c>
      <c r="H48" s="249">
        <f t="shared" ref="H48" si="187">+H47+G48</f>
        <v>903</v>
      </c>
      <c r="I48" s="130">
        <v>36</v>
      </c>
      <c r="J48" s="254">
        <f t="shared" ref="J48" si="188">+J47+I48</f>
        <v>775</v>
      </c>
      <c r="K48" s="5"/>
      <c r="L48" s="254">
        <f t="shared" ref="L48" si="189">+L47+K48</f>
        <v>3</v>
      </c>
      <c r="M48" s="130">
        <v>0</v>
      </c>
      <c r="N48" s="5"/>
      <c r="O48" s="6">
        <v>5</v>
      </c>
      <c r="P48" s="240">
        <f t="shared" ref="P48" si="190">+P47+O48</f>
        <v>195</v>
      </c>
      <c r="Q48" s="255">
        <f t="shared" ref="Q48" si="191">+Q47+M48-N48-O48</f>
        <v>44</v>
      </c>
      <c r="R48" s="1">
        <f t="shared" ref="R48" si="192">+F48</f>
        <v>44068</v>
      </c>
      <c r="S48" s="5">
        <f t="shared" ref="S48" si="193">+G48</f>
        <v>0</v>
      </c>
      <c r="T48" s="27">
        <f t="shared" ref="T48" si="194">+H48</f>
        <v>903</v>
      </c>
      <c r="U48" s="249">
        <f t="shared" ref="U48" si="195">+U47+S48-I48</f>
        <v>124</v>
      </c>
      <c r="V48" s="5">
        <f t="shared" ref="V48" si="196">+M48</f>
        <v>0</v>
      </c>
      <c r="W48" s="251">
        <f t="shared" ref="W48" si="197">+W47+V48-N48-O48</f>
        <v>44</v>
      </c>
    </row>
    <row r="49" spans="1:23" x14ac:dyDescent="0.55000000000000004">
      <c r="A49">
        <v>45</v>
      </c>
      <c r="B49" s="250"/>
      <c r="C49" s="45" t="s">
        <v>285</v>
      </c>
      <c r="D49" t="s">
        <v>286</v>
      </c>
      <c r="E49">
        <v>24</v>
      </c>
      <c r="F49" s="1">
        <v>44069</v>
      </c>
      <c r="G49" s="130">
        <v>0</v>
      </c>
      <c r="H49" s="249">
        <f t="shared" ref="H49" si="198">+H48+G49</f>
        <v>903</v>
      </c>
      <c r="I49" s="130">
        <v>17</v>
      </c>
      <c r="J49" s="254">
        <f t="shared" ref="J49" si="199">+J48+I49</f>
        <v>792</v>
      </c>
      <c r="K49" s="5"/>
      <c r="L49" s="254">
        <f t="shared" ref="L49" si="200">+L48+K49</f>
        <v>3</v>
      </c>
      <c r="M49" s="130">
        <v>0</v>
      </c>
      <c r="N49" s="5"/>
      <c r="O49" s="6">
        <v>6</v>
      </c>
      <c r="P49" s="240">
        <f t="shared" ref="P49" si="201">+P48+O49</f>
        <v>201</v>
      </c>
      <c r="Q49" s="255">
        <f t="shared" ref="Q49" si="202">+Q48+M49-N49-O49</f>
        <v>38</v>
      </c>
      <c r="R49" s="1">
        <f t="shared" ref="R49" si="203">+F49</f>
        <v>44069</v>
      </c>
      <c r="S49" s="5">
        <f t="shared" ref="S49" si="204">+G49</f>
        <v>0</v>
      </c>
      <c r="T49" s="27">
        <f t="shared" ref="T49" si="205">+H49</f>
        <v>903</v>
      </c>
      <c r="U49" s="249">
        <f t="shared" ref="U49" si="206">+U48+S49-I49</f>
        <v>107</v>
      </c>
      <c r="V49" s="5">
        <f t="shared" ref="V49" si="207">+M49</f>
        <v>0</v>
      </c>
      <c r="W49" s="251">
        <f t="shared" ref="W49" si="208">+W48+V49-N49-O49</f>
        <v>38</v>
      </c>
    </row>
    <row r="50" spans="1:23" x14ac:dyDescent="0.55000000000000004">
      <c r="A50">
        <v>46</v>
      </c>
      <c r="B50" s="250"/>
      <c r="C50" s="45" t="s">
        <v>287</v>
      </c>
      <c r="D50" t="s">
        <v>288</v>
      </c>
      <c r="E50">
        <v>24</v>
      </c>
      <c r="F50" s="1">
        <v>44070</v>
      </c>
      <c r="G50" s="130">
        <v>0</v>
      </c>
      <c r="H50" s="249">
        <f t="shared" ref="H50" si="209">+H49+G50</f>
        <v>903</v>
      </c>
      <c r="I50" s="130">
        <v>14</v>
      </c>
      <c r="J50" s="254">
        <f t="shared" ref="J50" si="210">+J49+I50</f>
        <v>806</v>
      </c>
      <c r="K50" s="5"/>
      <c r="L50" s="254">
        <f t="shared" ref="L50" si="211">+L49+K50</f>
        <v>3</v>
      </c>
      <c r="M50" s="130">
        <v>0</v>
      </c>
      <c r="N50" s="5"/>
      <c r="O50" s="6">
        <v>3</v>
      </c>
      <c r="P50" s="240">
        <f t="shared" ref="P50" si="212">+P49+O50</f>
        <v>204</v>
      </c>
      <c r="Q50" s="255">
        <f t="shared" ref="Q50" si="213">+Q49+M50-N50-O50</f>
        <v>35</v>
      </c>
      <c r="R50" s="1">
        <f t="shared" ref="R50" si="214">+F50</f>
        <v>44070</v>
      </c>
      <c r="S50" s="5">
        <f t="shared" ref="S50" si="215">+G50</f>
        <v>0</v>
      </c>
      <c r="T50" s="27">
        <f t="shared" ref="T50" si="216">+H50</f>
        <v>903</v>
      </c>
      <c r="U50" s="249">
        <f t="shared" ref="U50" si="217">+U49+S50-I50</f>
        <v>93</v>
      </c>
      <c r="V50" s="5">
        <f t="shared" ref="V50" si="218">+M50</f>
        <v>0</v>
      </c>
      <c r="W50" s="251">
        <f t="shared" ref="W50" si="219">+W49+V50-N50-O50</f>
        <v>35</v>
      </c>
    </row>
    <row r="51" spans="1:23" x14ac:dyDescent="0.55000000000000004">
      <c r="B51" s="250"/>
      <c r="C51" s="45"/>
      <c r="F51" s="1"/>
      <c r="G51" s="130"/>
      <c r="H51" s="249"/>
      <c r="I51" s="130"/>
      <c r="J51" s="254"/>
      <c r="K51" s="5"/>
      <c r="L51" s="254"/>
      <c r="M51" s="130"/>
      <c r="N51" s="5"/>
      <c r="O51" s="6"/>
      <c r="P51" s="240"/>
      <c r="Q51" s="255"/>
      <c r="R51" s="1"/>
      <c r="S51" s="5"/>
      <c r="T51" s="27"/>
      <c r="U51" s="249"/>
      <c r="V51" s="5"/>
      <c r="W51" s="251"/>
    </row>
    <row r="52" spans="1:23" x14ac:dyDescent="0.55000000000000004">
      <c r="B52" s="250"/>
      <c r="C52" s="45"/>
      <c r="F52" s="1"/>
      <c r="G52" s="130"/>
      <c r="H52" s="249"/>
      <c r="I52" s="130"/>
      <c r="J52" s="254"/>
      <c r="K52" s="5"/>
      <c r="L52" s="254"/>
      <c r="M52" s="130"/>
      <c r="N52" s="5"/>
      <c r="O52" s="6"/>
      <c r="P52" s="240"/>
      <c r="Q52" s="255"/>
      <c r="R52" s="1"/>
      <c r="S52" s="5"/>
      <c r="T52" s="27"/>
      <c r="U52" s="249"/>
      <c r="V52" s="5"/>
      <c r="W52" s="251"/>
    </row>
    <row r="53"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70" zoomScaleNormal="70" workbookViewId="0">
      <selection activeCell="W12" sqref="W12"/>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2020-08-30T00:36:59Z</dcterms:modified>
</cp:coreProperties>
</file>