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E236F656-B52C-42C2-8CA6-661FF2F23CDB}"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6" i="2" l="1"/>
  <c r="O236" i="2"/>
  <c r="V39" i="6"/>
  <c r="W39" i="6" s="1"/>
  <c r="U39" i="6"/>
  <c r="T39" i="6"/>
  <c r="S39" i="6"/>
  <c r="R39" i="6"/>
  <c r="J39" i="6"/>
  <c r="Q39" i="6"/>
  <c r="P39" i="6"/>
  <c r="L39" i="6"/>
  <c r="H39" i="6"/>
  <c r="CD235" i="5" l="1"/>
  <c r="CC235" i="5"/>
  <c r="CA235" i="5"/>
  <c r="BZ235" i="5"/>
  <c r="BY235" i="5"/>
  <c r="BX235" i="5"/>
  <c r="BW235" i="5"/>
  <c r="BV235" i="5"/>
  <c r="BU235" i="5"/>
  <c r="BT235" i="5"/>
  <c r="BS235" i="5"/>
  <c r="BR235" i="5"/>
  <c r="BQ235" i="5"/>
  <c r="BP235" i="5"/>
  <c r="BO235" i="5"/>
  <c r="BN235" i="5"/>
  <c r="BM235" i="5"/>
  <c r="BK235" i="5"/>
  <c r="BJ235" i="5"/>
  <c r="BG235" i="5"/>
  <c r="BF235" i="5"/>
  <c r="BE235" i="5"/>
  <c r="BI235" i="5" s="1"/>
  <c r="BL235" i="5" s="1"/>
  <c r="BD235" i="5"/>
  <c r="BC235" i="5"/>
  <c r="BA235" i="5"/>
  <c r="AZ235" i="5"/>
  <c r="AX235" i="5"/>
  <c r="AU235" i="5"/>
  <c r="AS235" i="5"/>
  <c r="AQ235" i="5"/>
  <c r="AO235" i="5"/>
  <c r="AM235" i="5"/>
  <c r="AK235" i="5"/>
  <c r="AI235" i="5"/>
  <c r="CE235" i="5" s="1"/>
  <c r="AG235" i="5"/>
  <c r="AD235" i="5"/>
  <c r="CB235" i="5" s="1"/>
  <c r="AC235" i="5"/>
  <c r="AB235" i="5"/>
  <c r="AA235" i="5"/>
  <c r="Z235" i="5"/>
  <c r="AB236" i="2"/>
  <c r="AA236" i="2"/>
  <c r="Z236" i="2"/>
  <c r="X236" i="2"/>
  <c r="W236" i="2"/>
  <c r="M236" i="2"/>
  <c r="K236" i="2"/>
  <c r="H236" i="2"/>
  <c r="Y236" i="2" s="1"/>
  <c r="AE235" i="5" l="1"/>
  <c r="I236" i="2"/>
  <c r="P235" i="2"/>
  <c r="O235" i="2"/>
  <c r="V38" i="6"/>
  <c r="W38" i="6" s="1"/>
  <c r="T38" i="6"/>
  <c r="S38" i="6"/>
  <c r="U38" i="6" s="1"/>
  <c r="R38" i="6"/>
  <c r="Q38" i="6"/>
  <c r="P38" i="6"/>
  <c r="L38" i="6"/>
  <c r="J38" i="6"/>
  <c r="H38" i="6"/>
  <c r="CE234" i="5"/>
  <c r="CD234" i="5"/>
  <c r="CC234" i="5"/>
  <c r="CB234" i="5"/>
  <c r="CA234" i="5"/>
  <c r="BZ234" i="5"/>
  <c r="BY234" i="5"/>
  <c r="BX234" i="5"/>
  <c r="BW234" i="5"/>
  <c r="BV234" i="5"/>
  <c r="BU234" i="5"/>
  <c r="BT234" i="5"/>
  <c r="BS234" i="5"/>
  <c r="BR234" i="5"/>
  <c r="BQ234" i="5"/>
  <c r="BP234" i="5"/>
  <c r="BO234" i="5"/>
  <c r="BK234" i="5"/>
  <c r="BN234" i="5" s="1"/>
  <c r="BJ234" i="5"/>
  <c r="BM234" i="5" s="1"/>
  <c r="BG234" i="5"/>
  <c r="BF234" i="5"/>
  <c r="BE234" i="5"/>
  <c r="BI234" i="5" s="1"/>
  <c r="BL234" i="5" s="1"/>
  <c r="BD234" i="5"/>
  <c r="BA234" i="5"/>
  <c r="AZ234" i="5"/>
  <c r="AU234" i="5"/>
  <c r="AS234" i="5"/>
  <c r="AQ234" i="5"/>
  <c r="AO234" i="5"/>
  <c r="AM234" i="5"/>
  <c r="AK234" i="5"/>
  <c r="AI234" i="5"/>
  <c r="AG234" i="5"/>
  <c r="AD234" i="5"/>
  <c r="AE234" i="5" s="1"/>
  <c r="AC234" i="5"/>
  <c r="AB234" i="5"/>
  <c r="AA234" i="5"/>
  <c r="Z234" i="5"/>
  <c r="AX234" i="5"/>
  <c r="AB235" i="2"/>
  <c r="AA235" i="2"/>
  <c r="Z235" i="2"/>
  <c r="X235" i="2"/>
  <c r="W235" i="2"/>
  <c r="M235" i="2"/>
  <c r="K235" i="2"/>
  <c r="H235" i="2"/>
  <c r="I235" i="2" l="1"/>
  <c r="Y235" i="2"/>
  <c r="P234" i="2"/>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N233" i="5" s="1"/>
  <c r="BJ233" i="5"/>
  <c r="BM233" i="5" s="1"/>
  <c r="BG233" i="5"/>
  <c r="BF233" i="5"/>
  <c r="BD233" i="5"/>
  <c r="BC233" i="5"/>
  <c r="BC234" i="5" s="1"/>
  <c r="BA233" i="5"/>
  <c r="AZ233" i="5"/>
  <c r="AX233" i="5"/>
  <c r="AU233" i="5"/>
  <c r="AS233" i="5"/>
  <c r="AQ233" i="5"/>
  <c r="AO233" i="5"/>
  <c r="AM233" i="5"/>
  <c r="AK233" i="5"/>
  <c r="AI233" i="5"/>
  <c r="CE233" i="5" s="1"/>
  <c r="AG233" i="5"/>
  <c r="CC233" i="5" s="1"/>
  <c r="AD233" i="5"/>
  <c r="AE233" i="5" s="1"/>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M232" i="5"/>
  <c r="BK232" i="5"/>
  <c r="BN232" i="5" s="1"/>
  <c r="BJ232" i="5"/>
  <c r="BG232" i="5"/>
  <c r="BF232" i="5"/>
  <c r="BE232" i="5"/>
  <c r="BI232" i="5" s="1"/>
  <c r="BL232" i="5" s="1"/>
  <c r="BD232" i="5"/>
  <c r="BC232" i="5"/>
  <c r="BA232" i="5"/>
  <c r="AZ232" i="5"/>
  <c r="AX232" i="5"/>
  <c r="AU232" i="5"/>
  <c r="AS232" i="5"/>
  <c r="AQ232" i="5"/>
  <c r="AO232" i="5"/>
  <c r="AM232" i="5"/>
  <c r="AK232" i="5"/>
  <c r="AI232" i="5"/>
  <c r="CE232" i="5" s="1"/>
  <c r="AG232" i="5"/>
  <c r="CC232" i="5" s="1"/>
  <c r="AD232" i="5"/>
  <c r="CB232" i="5" s="1"/>
  <c r="AC232" i="5"/>
  <c r="AB232" i="5"/>
  <c r="AA232" i="5"/>
  <c r="Z232" i="5"/>
  <c r="AB233" i="2"/>
  <c r="AA233" i="2"/>
  <c r="Z233" i="2"/>
  <c r="Y233" i="2"/>
  <c r="X233" i="2"/>
  <c r="W233" i="2"/>
  <c r="P233" i="2"/>
  <c r="O233" i="2"/>
  <c r="M233" i="2"/>
  <c r="K233" i="2"/>
  <c r="H233" i="2"/>
  <c r="AE232" i="5" l="1"/>
  <c r="I233" i="2"/>
  <c r="AA232" i="2"/>
  <c r="Z232" i="2"/>
  <c r="X232" i="2"/>
  <c r="W232" i="2"/>
  <c r="AA231" i="2"/>
  <c r="Z231" i="2"/>
  <c r="X231" i="2"/>
  <c r="W231" i="2"/>
  <c r="P232" i="2"/>
  <c r="CE231" i="5"/>
  <c r="CD231" i="5"/>
  <c r="CC231" i="5"/>
  <c r="CB231" i="5"/>
  <c r="CA231" i="5"/>
  <c r="BZ231" i="5"/>
  <c r="BY231" i="5"/>
  <c r="BX231" i="5"/>
  <c r="BW231" i="5"/>
  <c r="BV231" i="5"/>
  <c r="BU231" i="5"/>
  <c r="BT231" i="5"/>
  <c r="BS231" i="5"/>
  <c r="BR231" i="5"/>
  <c r="BQ231" i="5"/>
  <c r="BP231" i="5"/>
  <c r="BO231" i="5"/>
  <c r="BM231" i="5"/>
  <c r="BK231" i="5"/>
  <c r="BN231" i="5" s="1"/>
  <c r="BJ231" i="5"/>
  <c r="BG231" i="5"/>
  <c r="BF231" i="5"/>
  <c r="BE231" i="5"/>
  <c r="BI231" i="5" s="1"/>
  <c r="BL231" i="5" s="1"/>
  <c r="BD231" i="5"/>
  <c r="BA231" i="5"/>
  <c r="AZ231" i="5"/>
  <c r="AU231" i="5"/>
  <c r="AS231" i="5"/>
  <c r="AQ231" i="5"/>
  <c r="AO231" i="5"/>
  <c r="AM231" i="5"/>
  <c r="AK231" i="5"/>
  <c r="AI231" i="5"/>
  <c r="AG231" i="5"/>
  <c r="AD231" i="5"/>
  <c r="AE231" i="5" s="1"/>
  <c r="AC231" i="5"/>
  <c r="AB231" i="5"/>
  <c r="AA231" i="5"/>
  <c r="Z231" i="5"/>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N230" i="5"/>
  <c r="BM230" i="5"/>
  <c r="BK230" i="5"/>
  <c r="BJ230" i="5"/>
  <c r="BG230" i="5"/>
  <c r="BF230" i="5"/>
  <c r="BE230" i="5"/>
  <c r="BI230" i="5" s="1"/>
  <c r="BL230" i="5" s="1"/>
  <c r="BD230" i="5"/>
  <c r="BC230" i="5"/>
  <c r="BC231" i="5" s="1"/>
  <c r="BA230" i="5"/>
  <c r="AZ230" i="5"/>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AE230" i="5" l="1"/>
  <c r="CE229" i="5"/>
  <c r="CD229" i="5"/>
  <c r="CC229" i="5"/>
  <c r="CB229" i="5"/>
  <c r="CA229" i="5"/>
  <c r="BZ229" i="5"/>
  <c r="BY229" i="5"/>
  <c r="BX229" i="5"/>
  <c r="BW229" i="5"/>
  <c r="BV229" i="5"/>
  <c r="BU229" i="5"/>
  <c r="BT229" i="5"/>
  <c r="BS229" i="5"/>
  <c r="BR229" i="5"/>
  <c r="BQ229" i="5"/>
  <c r="BP229" i="5"/>
  <c r="BO229" i="5"/>
  <c r="BM229" i="5"/>
  <c r="BK229" i="5"/>
  <c r="BN229" i="5" s="1"/>
  <c r="BJ229" i="5"/>
  <c r="BG229" i="5"/>
  <c r="BF229" i="5"/>
  <c r="BE229" i="5"/>
  <c r="BI229" i="5" s="1"/>
  <c r="BL229" i="5" s="1"/>
  <c r="BD229" i="5"/>
  <c r="BC229" i="5"/>
  <c r="BA229" i="5"/>
  <c r="AZ229" i="5"/>
  <c r="AU229" i="5"/>
  <c r="AS229" i="5"/>
  <c r="AQ229" i="5"/>
  <c r="AO229" i="5"/>
  <c r="AM229" i="5"/>
  <c r="AK229" i="5"/>
  <c r="AI229" i="5"/>
  <c r="AG229" i="5"/>
  <c r="P230" i="2"/>
  <c r="AD229" i="5"/>
  <c r="AE229" i="5" s="1"/>
  <c r="AC229" i="5"/>
  <c r="AB229" i="5"/>
  <c r="AA229" i="5"/>
  <c r="AA230" i="2"/>
  <c r="Z230" i="2"/>
  <c r="X230" i="2"/>
  <c r="W230" i="2"/>
  <c r="Z229" i="5"/>
  <c r="AX229" i="5"/>
  <c r="V33" i="6"/>
  <c r="S33" i="6"/>
  <c r="R33" i="6"/>
  <c r="AA229" i="2" l="1"/>
  <c r="Z229" i="2"/>
  <c r="X229" i="2"/>
  <c r="W229" i="2"/>
  <c r="P229" i="2"/>
  <c r="C228" i="5"/>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V32" i="6"/>
  <c r="S32" i="6"/>
  <c r="R32" i="6"/>
  <c r="D228" i="5" l="1"/>
  <c r="C229" i="5"/>
  <c r="BH228" i="5"/>
  <c r="AD228" i="5"/>
  <c r="AE228" i="5" s="1"/>
  <c r="AC228" i="5"/>
  <c r="AB228" i="5"/>
  <c r="AA228" i="5"/>
  <c r="Z228" i="5"/>
  <c r="AX228" i="5"/>
  <c r="D229" i="5" l="1"/>
  <c r="C230" i="5"/>
  <c r="BH229" i="5"/>
  <c r="P228" i="2"/>
  <c r="V31" i="6"/>
  <c r="S31" i="6"/>
  <c r="R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A228" i="2"/>
  <c r="Z228" i="2"/>
  <c r="X228" i="2"/>
  <c r="W228" i="2"/>
  <c r="D230" i="5" l="1"/>
  <c r="C231" i="5"/>
  <c r="BH230" i="5"/>
  <c r="AE227" i="5"/>
  <c r="BH227" i="5"/>
  <c r="V30" i="6"/>
  <c r="S30" i="6"/>
  <c r="R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D231" i="5" l="1"/>
  <c r="C232" i="5"/>
  <c r="BH231" i="5"/>
  <c r="BH226" i="5"/>
  <c r="AE226" i="5"/>
  <c r="D232" i="5" l="1"/>
  <c r="C233" i="5"/>
  <c r="BH232" i="5"/>
  <c r="AA227" i="2"/>
  <c r="Z227" i="2"/>
  <c r="X227" i="2"/>
  <c r="W227" i="2"/>
  <c r="P227" i="2"/>
  <c r="D233" i="5" l="1"/>
  <c r="C234" i="5"/>
  <c r="BH233" i="5"/>
  <c r="V29" i="6"/>
  <c r="S29" i="6"/>
  <c r="R29" i="6"/>
  <c r="P226" i="2"/>
  <c r="AA226" i="2"/>
  <c r="Z226" i="2"/>
  <c r="X226" i="2"/>
  <c r="W226" i="2"/>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D234" i="5" l="1"/>
  <c r="C235" i="5"/>
  <c r="BH234" i="5"/>
  <c r="AE225" i="5"/>
  <c r="BH225" i="5"/>
  <c r="V28" i="6"/>
  <c r="S28" i="6"/>
  <c r="R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D235" i="5" l="1"/>
  <c r="BH235" i="5"/>
  <c r="V27" i="6"/>
  <c r="S27" i="6"/>
  <c r="R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V25" i="6"/>
  <c r="S25" i="6"/>
  <c r="R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0"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2" i="5" l="1"/>
  <c r="AD24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1" i="5" l="1"/>
  <c r="L241"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<sst xmlns="http://schemas.openxmlformats.org/spreadsheetml/2006/main" count="476" uniqueCount="267">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</sst>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0" fontId="3" fillId="2" borderId="87"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国家衛健委発表に基づく感染状況!$W$27:$W$238</c:f>
              <c:numCache>
                <c:formatCode>m"月"d"日"</c:formatCode>
                <c:ptCount val="2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numCache>
            </c:numRef>
          </c:cat>
          <c:val>
            <c:numRef>
              <c:f>国家衛健委発表に基づく感染状況!$X$27:$X$238</c:f>
              <c:numCache>
                <c:formatCode>#,##0_);[Red]\(#,##0\)</c:formatCode>
                <c:ptCount val="21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国家衛健委発表に基づく感染状況!$W$27:$W$238</c:f>
              <c:numCache>
                <c:formatCode>m"月"d"日"</c:formatCode>
                <c:ptCount val="2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numCache>
            </c:numRef>
          </c:cat>
          <c:val>
            <c:numRef>
              <c:f>国家衛健委発表に基づく感染状況!$Y$27:$Y$238</c:f>
              <c:numCache>
                <c:formatCode>General</c:formatCode>
                <c:ptCount val="21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香港マカオ台湾の患者・海外輸入症例・無症状病原体保有者!$AX$169:$AX$237</c:f>
              <c:numCache>
                <c:formatCode>m"月"d"日"</c:formatCode>
                <c:ptCount val="6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numCache>
            </c:numRef>
          </c:cat>
          <c:val>
            <c:numRef>
              <c:f>香港マカオ台湾の患者・海外輸入症例・無症状病原体保有者!$AY$169:$AY$237</c:f>
              <c:numCache>
                <c:formatCode>General</c:formatCode>
                <c:ptCount val="6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香港マカオ台湾の患者・海外輸入症例・無症状病原体保有者!$AX$169:$AX$237</c:f>
              <c:numCache>
                <c:formatCode>m"月"d"日"</c:formatCode>
                <c:ptCount val="6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numCache>
            </c:numRef>
          </c:cat>
          <c:val>
            <c:numRef>
              <c:f>香港マカオ台湾の患者・海外輸入症例・無症状病原体保有者!$BB$169:$BB$237</c:f>
              <c:numCache>
                <c:formatCode>General</c:formatCode>
                <c:ptCount val="6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香港マカオ台湾の患者・海外輸入症例・無症状病原体保有者!$AX$169:$AX$237</c:f>
              <c:numCache>
                <c:formatCode>m"月"d"日"</c:formatCode>
                <c:ptCount val="6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numCache>
            </c:numRef>
          </c:cat>
          <c:val>
            <c:numRef>
              <c:f>香港マカオ台湾の患者・海外輸入症例・無症状病原体保有者!$AZ$169:$AZ$237</c:f>
              <c:numCache>
                <c:formatCode>General</c:formatCode>
                <c:ptCount val="6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香港マカオ台湾の患者・海外輸入症例・無症状病原体保有者!$AX$169:$AX$237</c:f>
              <c:numCache>
                <c:formatCode>m"月"d"日"</c:formatCode>
                <c:ptCount val="6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numCache>
            </c:numRef>
          </c:cat>
          <c:val>
            <c:numRef>
              <c:f>香港マカオ台湾の患者・海外輸入症例・無症状病原体保有者!$BC$169:$BC$237</c:f>
              <c:numCache>
                <c:formatCode>General</c:formatCode>
                <c:ptCount val="6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香港マカオ台湾の患者・海外輸入症例・無症状病原体保有者!$CE$29:$CE$238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香港マカオ台湾の患者・海外輸入症例・無症状病原体保有者!$CB$29:$CB$238</c:f>
              <c:numCache>
                <c:formatCode>General</c:formatCode>
                <c:ptCount val="21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香港マカオ台湾の患者・海外輸入症例・無症状病原体保有者!$CC$29:$CC$238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新疆の情況!$R$6:$R$41</c:f>
              <c:strCache>
                <c:ptCount val="3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strCache>
            </c:strRef>
          </c:cat>
          <c:val>
            <c:numRef>
              <c:f>新疆の情況!$S$6:$S$41</c:f>
              <c:numCache>
                <c:formatCode>General</c:formatCode>
                <c:ptCount val="3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新疆の情況!$R$6:$R$41</c:f>
              <c:strCache>
                <c:ptCount val="3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strCache>
            </c:strRef>
          </c:cat>
          <c:val>
            <c:numRef>
              <c:f>新疆の情況!$V$6:$V$41</c:f>
              <c:numCache>
                <c:formatCode>General</c:formatCode>
                <c:ptCount val="3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新疆の情況!$R$6:$R$41</c:f>
              <c:strCache>
                <c:ptCount val="3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strCache>
            </c:strRef>
          </c:cat>
          <c:val>
            <c:numRef>
              <c:f>新疆の情況!$T$6:$T$41</c:f>
              <c:numCache>
                <c:formatCode>General</c:formatCode>
                <c:ptCount val="3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新疆の情況!$R$6:$R$41</c:f>
              <c:strCache>
                <c:ptCount val="3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strCache>
            </c:strRef>
          </c:cat>
          <c:val>
            <c:numRef>
              <c:f>新疆の情況!$U$6:$U$41</c:f>
              <c:numCache>
                <c:formatCode>General</c:formatCode>
                <c:ptCount val="3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新疆の情況!$R$6:$R$41</c:f>
              <c:strCache>
                <c:ptCount val="3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strCache>
            </c:strRef>
          </c:cat>
          <c:val>
            <c:numRef>
              <c:f>新疆の情況!$W$6:$W$41</c:f>
              <c:numCache>
                <c:formatCode>General</c:formatCode>
                <c:ptCount val="3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国家衛健委発表に基づく感染状況!$Z$27:$Z$238</c:f>
              <c:numCache>
                <c:formatCode>m"月"d"日"</c:formatCode>
                <c:ptCount val="2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numCache>
            </c:numRef>
          </c:cat>
          <c:val>
            <c:numRef>
              <c:f>国家衛健委発表に基づく感染状況!$AA$27:$AA$238</c:f>
              <c:numCache>
                <c:formatCode>General</c:formatCode>
                <c:ptCount val="21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国家衛健委発表に基づく感染状況!$Z$27:$Z$238</c:f>
              <c:numCache>
                <c:formatCode>m"月"d"日"</c:formatCode>
                <c:ptCount val="2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numCache>
            </c:numRef>
          </c:cat>
          <c:val>
            <c:numRef>
              <c:f>国家衛健委発表に基づく感染状況!$AB$27:$AB$238</c:f>
              <c:numCache>
                <c:formatCode>General</c:formatCode>
                <c:ptCount val="21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香港マカオ台湾の患者・海外輸入症例・無症状病原体保有者!$BE$70:$BE$238</c:f>
              <c:numCache>
                <c:formatCode>m"月"d"日"</c:formatCode>
                <c:ptCount val="16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numCache>
            </c:numRef>
          </c:cat>
          <c:val>
            <c:numRef>
              <c:f>香港マカオ台湾の患者・海外輸入症例・無症状病原体保有者!$BF$70:$BF$238</c:f>
              <c:numCache>
                <c:formatCode>General</c:formatCode>
                <c:ptCount val="16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香港マカオ台湾の患者・海外輸入症例・無症状病原体保有者!$BG$70:$BG$238</c:f>
              <c:numCache>
                <c:formatCode>m"月"d"日"</c:formatCode>
                <c:ptCount val="16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numCache>
            </c:numRef>
          </c:cat>
          <c:val>
            <c:numRef>
              <c:f>香港マカオ台湾の患者・海外輸入症例・無症状病原体保有者!$BH$70:$BH$238</c:f>
              <c:numCache>
                <c:formatCode>General</c:formatCode>
                <c:ptCount val="16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香港マカオ台湾の患者・海外輸入症例・無症状病原体保有者!$BT$29:$BT$238</c:f>
              <c:numCache>
                <c:formatCode>General</c:formatCode>
                <c:ptCount val="21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香港マカオ台湾の患者・海外輸入症例・無症状病原体保有者!$BU$29:$BU$238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香港マカオ台湾の患者・海外輸入症例・無症状病原体保有者!$BV$29:$BV$238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香港マカオ台湾の患者・海外輸入症例・無症状病原体保有者!$BP$29:$BP$238</c:f>
              <c:numCache>
                <c:formatCode>General</c:formatCode>
                <c:ptCount val="21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香港マカオ台湾の患者・海外輸入症例・無症状病原体保有者!$BQ$29:$BQ$238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香港マカオ台湾の患者・海外輸入症例・無症状病原体保有者!$BR$29:$BR$238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7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香港マカオ台湾の患者・海外輸入症例・無症状病原体保有者!$BX$29:$BX$238</c:f>
              <c:numCache>
                <c:formatCode>General</c:formatCode>
                <c:ptCount val="21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香港マカオ台湾の患者・海外輸入症例・無症状病原体保有者!$BY$29:$BY$238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香港マカオ台湾の患者・海外輸入症例・無症状病原体保有者!$BW$29:$BW$238</c:f>
              <c:numCache>
                <c:formatCode>m"月"d"日"</c:formatCode>
                <c:ptCount val="2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numCache>
            </c:numRef>
          </c:cat>
          <c:val>
            <c:numRef>
              <c:f>香港マカオ台湾の患者・海外輸入症例・無症状病原体保有者!$BZ$29:$BZ$238</c:f>
              <c:numCache>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香港マカオ台湾の患者・海外輸入症例・無症状病原体保有者!$BI$97:$BI$237</c:f>
              <c:numCache>
                <c:formatCode>m"月"d"日"</c:formatCode>
                <c:ptCount val="14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numCache>
            </c:numRef>
          </c:cat>
          <c:val>
            <c:numRef>
              <c:f>香港マカオ台湾の患者・海外輸入症例・無症状病原体保有者!$BJ$97:$BJ$237</c:f>
              <c:numCache>
                <c:formatCode>General</c:formatCode>
                <c:ptCount val="14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香港マカオ台湾の患者・海外輸入症例・無症状病原体保有者!$BI$97:$BI$237</c:f>
              <c:numCache>
                <c:formatCode>m"月"d"日"</c:formatCode>
                <c:ptCount val="14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numCache>
            </c:numRef>
          </c:cat>
          <c:val>
            <c:numRef>
              <c:f>香港マカオ台湾の患者・海外輸入症例・無症状病原体保有者!$BK$97:$BK$237</c:f>
              <c:numCache>
                <c:formatCode>General</c:formatCode>
                <c:ptCount val="14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香港マカオ台湾の患者・海外輸入症例・無症状病原体保有者!$BL$97:$BL$237</c:f>
              <c:numCache>
                <c:formatCode>m"月"d"日"</c:formatCode>
                <c:ptCount val="14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numCache>
            </c:numRef>
          </c:cat>
          <c:val>
            <c:numRef>
              <c:f>香港マカオ台湾の患者・海外輸入症例・無症状病原体保有者!$BM$97:$BM$237</c:f>
              <c:numCache>
                <c:formatCode>General</c:formatCode>
                <c:ptCount val="14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香港マカオ台湾の患者・海外輸入症例・無症状病原体保有者!$BL$97:$BL$237</c:f>
              <c:numCache>
                <c:formatCode>m"月"d"日"</c:formatCode>
                <c:ptCount val="14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numCache>
            </c:numRef>
          </c:cat>
          <c:val>
            <c:numRef>
              <c:f>香港マカオ台湾の患者・海外輸入症例・無症状病原体保有者!$BN$97:$BN$237</c:f>
              <c:numCache>
                <c:formatCode>General</c:formatCode>
                <c:ptCount val="14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7"/>
  <sheetViews>
    <sheetView tabSelected="1" workbookViewId="0">
      <pane xSplit="2" ySplit="5" topLeftCell="C232"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44060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+H231+G232</f>
        <v>84756</v>
      </c>
      <c r="I232" s="89">
        <f t="shared" ref="I232" si="245">+H232-M232-O232</f>
        <v>724</v>
      </c>
      <c r="J232" s="48">
        <v>1</v>
      </c>
      <c r="K232" s="56">
        <f>+J232+K231</f>
        <v>41</v>
      </c>
      <c r="L232" s="48">
        <v>0</v>
      </c>
      <c r="M232" s="89">
        <f>+L232+M231</f>
        <v>4634</v>
      </c>
      <c r="N232" s="48">
        <v>56</v>
      </c>
      <c r="O232" s="89">
        <f>+N232+O231</f>
        <v>79398</v>
      </c>
      <c r="P232" s="111">
        <f>+Q232-Q231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+H232+G233</f>
        <v>84786</v>
      </c>
      <c r="I233" s="89">
        <f t="shared" ref="I233" si="246">+H233-M233-O233</f>
        <v>690</v>
      </c>
      <c r="J233" s="48">
        <v>-2</v>
      </c>
      <c r="K233" s="56">
        <f>+J233+K232</f>
        <v>39</v>
      </c>
      <c r="L233" s="48">
        <v>0</v>
      </c>
      <c r="M233" s="89">
        <f>+L233+M232</f>
        <v>4634</v>
      </c>
      <c r="N233" s="48">
        <v>64</v>
      </c>
      <c r="O233" s="89">
        <f>+N233+O232</f>
        <v>79462</v>
      </c>
      <c r="P233" s="111">
        <f>+Q233-Q232</f>
        <v>529</v>
      </c>
      <c r="Q233" s="57">
        <v>804180</v>
      </c>
      <c r="R233" s="48">
        <v>1567</v>
      </c>
      <c r="S233" s="118"/>
      <c r="T233" s="57">
        <v>21456</v>
      </c>
      <c r="U233" s="78"/>
      <c r="W233" s="121">
        <f t="shared" ref="W233" si="247">+B233</f>
        <v>44056</v>
      </c>
      <c r="X233" s="122">
        <f t="shared" ref="X233" si="248">+G233</f>
        <v>30</v>
      </c>
      <c r="Y233" s="97">
        <f t="shared" ref="Y233" si="249">+H233</f>
        <v>84786</v>
      </c>
      <c r="Z233" s="123">
        <f t="shared" ref="Z233" si="250">+B233</f>
        <v>44056</v>
      </c>
      <c r="AA233" s="97">
        <f t="shared" ref="AA233" si="251">+L233</f>
        <v>0</v>
      </c>
      <c r="AB233" s="97">
        <f t="shared" ref="AB233" si="252">+M233</f>
        <v>4634</v>
      </c>
    </row>
    <row r="234" spans="2:28" x14ac:dyDescent="0.55000000000000004">
      <c r="B234" s="77">
        <v>44057</v>
      </c>
      <c r="C234" s="48">
        <v>1</v>
      </c>
      <c r="D234" s="84"/>
      <c r="E234" s="110"/>
      <c r="F234" s="57">
        <v>3</v>
      </c>
      <c r="G234" s="48">
        <v>22</v>
      </c>
      <c r="H234" s="89">
        <f>+H233+G234</f>
        <v>84808</v>
      </c>
      <c r="I234" s="89">
        <f t="shared" ref="I234" si="253">+H234-M234-O234</f>
        <v>655</v>
      </c>
      <c r="J234" s="48">
        <v>-3</v>
      </c>
      <c r="K234" s="56">
        <f>+J234+K233</f>
        <v>36</v>
      </c>
      <c r="L234" s="48">
        <v>0</v>
      </c>
      <c r="M234" s="89">
        <f>+L234+M233</f>
        <v>4634</v>
      </c>
      <c r="N234" s="48">
        <v>57</v>
      </c>
      <c r="O234" s="89">
        <f>+N234+O233</f>
        <v>79519</v>
      </c>
      <c r="P234" s="111">
        <f>+Q234-Q233</f>
        <v>895</v>
      </c>
      <c r="Q234" s="57">
        <v>805075</v>
      </c>
      <c r="R234" s="48">
        <v>1905</v>
      </c>
      <c r="S234" s="118"/>
      <c r="T234" s="57">
        <v>20441</v>
      </c>
      <c r="U234" s="78"/>
      <c r="W234" s="121">
        <f t="shared" ref="W234" si="254">+B234</f>
        <v>44057</v>
      </c>
      <c r="X234" s="122">
        <f t="shared" ref="X234" si="255">+G234</f>
        <v>22</v>
      </c>
      <c r="Y234" s="97">
        <f t="shared" ref="Y234" si="256">+H234</f>
        <v>84808</v>
      </c>
      <c r="Z234" s="123">
        <f t="shared" ref="Z234" si="257">+B234</f>
        <v>44057</v>
      </c>
      <c r="AA234" s="97">
        <f t="shared" ref="AA234" si="258">+L234</f>
        <v>0</v>
      </c>
      <c r="AB234" s="97">
        <f t="shared" ref="AB234" si="259">+M234</f>
        <v>4634</v>
      </c>
    </row>
    <row r="235" spans="2:28" x14ac:dyDescent="0.55000000000000004">
      <c r="B235" s="77">
        <v>44058</v>
      </c>
      <c r="C235" s="48">
        <v>1</v>
      </c>
      <c r="D235" s="84"/>
      <c r="E235" s="110"/>
      <c r="F235" s="57">
        <v>3</v>
      </c>
      <c r="G235" s="48">
        <v>19</v>
      </c>
      <c r="H235" s="89">
        <f>+H234+G235</f>
        <v>84827</v>
      </c>
      <c r="I235" s="89">
        <f t="shared" ref="I235" si="260">+H235-M235-O235</f>
        <v>618</v>
      </c>
      <c r="J235" s="48">
        <v>-2</v>
      </c>
      <c r="K235" s="56">
        <f>+J235+K234</f>
        <v>34</v>
      </c>
      <c r="L235" s="48">
        <v>0</v>
      </c>
      <c r="M235" s="89">
        <f>+L235+M234</f>
        <v>4634</v>
      </c>
      <c r="N235" s="48">
        <v>56</v>
      </c>
      <c r="O235" s="89">
        <f>+N235+O234</f>
        <v>79575</v>
      </c>
      <c r="P235" s="111">
        <f>+Q235-Q234</f>
        <v>782</v>
      </c>
      <c r="Q235" s="57">
        <v>805857</v>
      </c>
      <c r="R235" s="48">
        <v>1290</v>
      </c>
      <c r="S235" s="118"/>
      <c r="T235" s="57">
        <v>19933</v>
      </c>
      <c r="U235" s="78"/>
      <c r="W235" s="121">
        <f t="shared" ref="W235" si="261">+B235</f>
        <v>44058</v>
      </c>
      <c r="X235" s="122">
        <f t="shared" ref="X235" si="262">+G235</f>
        <v>19</v>
      </c>
      <c r="Y235" s="97">
        <f t="shared" ref="Y235" si="263">+H235</f>
        <v>84827</v>
      </c>
      <c r="Z235" s="123">
        <f t="shared" ref="Z235" si="264">+B235</f>
        <v>44058</v>
      </c>
      <c r="AA235" s="97">
        <f t="shared" ref="AA235" si="265">+L235</f>
        <v>0</v>
      </c>
      <c r="AB235" s="97">
        <f t="shared" ref="AB235" si="266">+M235</f>
        <v>4634</v>
      </c>
    </row>
    <row r="236" spans="2:28" x14ac:dyDescent="0.55000000000000004">
      <c r="B236" s="77">
        <v>44059</v>
      </c>
      <c r="C236" s="48">
        <v>2</v>
      </c>
      <c r="D236" s="84"/>
      <c r="E236" s="110"/>
      <c r="F236" s="57">
        <v>4</v>
      </c>
      <c r="G236" s="48">
        <v>22</v>
      </c>
      <c r="H236" s="89">
        <f>+H235+G236</f>
        <v>84849</v>
      </c>
      <c r="I236" s="89">
        <f t="shared" ref="I236" si="267">+H236-M236-O236</f>
        <v>612</v>
      </c>
      <c r="J236" s="48">
        <v>-4</v>
      </c>
      <c r="K236" s="56">
        <f>+J236+K235</f>
        <v>30</v>
      </c>
      <c r="L236" s="48">
        <v>0</v>
      </c>
      <c r="M236" s="89">
        <f>+L236+M235</f>
        <v>4634</v>
      </c>
      <c r="N236" s="48">
        <v>28</v>
      </c>
      <c r="O236" s="89">
        <f>+N236+O235</f>
        <v>79603</v>
      </c>
      <c r="P236" s="111">
        <f>+Q236-Q235</f>
        <v>792</v>
      </c>
      <c r="Q236" s="57">
        <v>806649</v>
      </c>
      <c r="R236" s="48">
        <v>1517</v>
      </c>
      <c r="S236" s="118"/>
      <c r="T236" s="57">
        <v>19207</v>
      </c>
      <c r="U236" s="78"/>
      <c r="W236" s="121">
        <f t="shared" ref="W236" si="268">+B236</f>
        <v>44059</v>
      </c>
      <c r="X236" s="122">
        <f t="shared" ref="X236" si="269">+G236</f>
        <v>22</v>
      </c>
      <c r="Y236" s="97">
        <f t="shared" ref="Y236" si="270">+H236</f>
        <v>84849</v>
      </c>
      <c r="Z236" s="123">
        <f t="shared" ref="Z236" si="271">+B236</f>
        <v>44059</v>
      </c>
      <c r="AA236" s="97">
        <f t="shared" ref="AA236" si="272">+L236</f>
        <v>0</v>
      </c>
      <c r="AB236" s="97">
        <f t="shared" ref="AB236" si="273">+M236</f>
        <v>4634</v>
      </c>
    </row>
    <row r="237" spans="2:28" x14ac:dyDescent="0.55000000000000004">
      <c r="B237" s="77"/>
      <c r="C237" s="59"/>
      <c r="D237" s="49"/>
      <c r="E237" s="61"/>
      <c r="F237" s="60"/>
      <c r="G237" s="59"/>
      <c r="H237" s="61"/>
      <c r="I237" s="55"/>
      <c r="J237" s="59"/>
      <c r="K237" s="61"/>
      <c r="L237" s="59"/>
      <c r="M237" s="61"/>
      <c r="N237" s="48"/>
      <c r="O237" s="60"/>
      <c r="P237" s="124"/>
      <c r="Q237" s="60"/>
      <c r="R237" s="48"/>
      <c r="S237" s="60"/>
      <c r="T237" s="60"/>
      <c r="U237" s="78"/>
    </row>
    <row r="238" spans="2:28" ht="9.5" customHeight="1" thickBot="1" x14ac:dyDescent="0.6">
      <c r="B238" s="66"/>
      <c r="C238" s="79"/>
      <c r="D238" s="80"/>
      <c r="E238" s="82"/>
      <c r="F238" s="95"/>
      <c r="G238" s="79"/>
      <c r="H238" s="82"/>
      <c r="I238" s="82"/>
      <c r="J238" s="79"/>
      <c r="K238" s="82"/>
      <c r="L238" s="79"/>
      <c r="M238" s="82"/>
      <c r="N238" s="83"/>
      <c r="O238" s="81"/>
      <c r="P238" s="94"/>
      <c r="Q238" s="95"/>
      <c r="R238" s="120"/>
      <c r="S238" s="95"/>
      <c r="T238" s="95"/>
      <c r="U238" s="67"/>
    </row>
    <row r="240" spans="2:28" ht="13" customHeight="1" x14ac:dyDescent="0.55000000000000004">
      <c r="E240" s="112"/>
      <c r="F240" s="113"/>
      <c r="G240" s="112" t="s">
        <v>80</v>
      </c>
      <c r="H240" s="113"/>
      <c r="I240" s="113"/>
      <c r="J240" s="113"/>
      <c r="U240" s="72"/>
    </row>
    <row r="241" spans="2:10" ht="13" customHeight="1" x14ac:dyDescent="0.55000000000000004">
      <c r="E241" s="112" t="s">
        <v>98</v>
      </c>
      <c r="F241" s="113"/>
      <c r="G241" s="261" t="s">
        <v>79</v>
      </c>
      <c r="H241" s="262"/>
      <c r="I241" s="112" t="s">
        <v>106</v>
      </c>
      <c r="J241" s="113"/>
    </row>
    <row r="242" spans="2:10" ht="13" customHeight="1" x14ac:dyDescent="0.55000000000000004">
      <c r="B242" s="130">
        <v>1</v>
      </c>
      <c r="E242" s="114" t="s">
        <v>108</v>
      </c>
      <c r="F242" s="113"/>
      <c r="G242" s="115"/>
      <c r="H242" s="115"/>
      <c r="I242" s="112" t="s">
        <v>107</v>
      </c>
      <c r="J242" s="113"/>
    </row>
    <row r="243" spans="2:10" ht="18.5" customHeight="1" x14ac:dyDescent="0.55000000000000004">
      <c r="E243" s="112" t="s">
        <v>96</v>
      </c>
      <c r="F243" s="113"/>
      <c r="G243" s="112" t="s">
        <v>97</v>
      </c>
      <c r="H243" s="113"/>
      <c r="I243" s="113"/>
      <c r="J243" s="113"/>
    </row>
    <row r="244" spans="2:10" ht="13" customHeight="1" x14ac:dyDescent="0.55000000000000004">
      <c r="E244" s="112" t="s">
        <v>98</v>
      </c>
      <c r="F244" s="113"/>
      <c r="G244" s="112" t="s">
        <v>99</v>
      </c>
      <c r="H244" s="113"/>
      <c r="I244" s="113"/>
      <c r="J244" s="113"/>
    </row>
    <row r="245" spans="2:10" ht="13" customHeight="1" x14ac:dyDescent="0.55000000000000004">
      <c r="E245" s="112" t="s">
        <v>98</v>
      </c>
      <c r="F245" s="113"/>
      <c r="G245" s="112" t="s">
        <v>100</v>
      </c>
      <c r="H245" s="113"/>
      <c r="I245" s="113"/>
      <c r="J245" s="113"/>
    </row>
    <row r="246" spans="2:10" ht="13" customHeight="1" x14ac:dyDescent="0.55000000000000004">
      <c r="E246" s="112" t="s">
        <v>101</v>
      </c>
      <c r="F246" s="113"/>
      <c r="G246" s="112" t="s">
        <v>102</v>
      </c>
      <c r="H246" s="113"/>
      <c r="I246" s="113"/>
      <c r="J246" s="113"/>
    </row>
    <row r="247" spans="2:10" ht="13" customHeight="1" x14ac:dyDescent="0.55000000000000004">
      <c r="E247" s="112" t="s">
        <v>103</v>
      </c>
      <c r="F247" s="113"/>
      <c r="G247" s="112" t="s">
        <v>104</v>
      </c>
      <c r="H247" s="113"/>
      <c r="I247" s="113"/>
      <c r="J247" s="113"/>
    </row>
  </sheetData>
  <mergeCells count="12">
    <mergeCell ref="G241:H24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2"/>
  <sheetViews>
    <sheetView topLeftCell="A5" zoomScale="96" zoomScaleNormal="96" workbookViewId="0">
      <pane xSplit="1" ySplit="3" topLeftCell="B227" activePane="bottomRight" state="frozen"/>
      <selection activeCell="A5" sqref="A5"/>
      <selection pane="topRight" activeCell="B5" sqref="B5"/>
      <selection pane="bottomLeft" activeCell="A8" sqref="A8"/>
      <selection pane="bottomRight" activeCell="D240" sqref="D24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7" t="s">
        <v>130</v>
      </c>
      <c r="C4" s="328"/>
      <c r="D4" s="328"/>
      <c r="E4" s="328"/>
      <c r="F4" s="328"/>
      <c r="G4" s="328"/>
      <c r="H4" s="328"/>
      <c r="I4" s="328"/>
      <c r="J4" s="328"/>
      <c r="K4" s="32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32" t="s">
        <v>134</v>
      </c>
      <c r="C5" s="330"/>
      <c r="D5" s="330"/>
      <c r="E5" s="330"/>
      <c r="F5" s="333" t="s">
        <v>135</v>
      </c>
      <c r="G5" s="330" t="s">
        <v>131</v>
      </c>
      <c r="H5" s="330"/>
      <c r="I5" s="330"/>
      <c r="J5" s="330" t="s">
        <v>132</v>
      </c>
      <c r="K5" s="331"/>
      <c r="L5" s="319" t="s">
        <v>69</v>
      </c>
      <c r="M5" s="320"/>
      <c r="N5" s="323" t="s">
        <v>9</v>
      </c>
      <c r="O5" s="324"/>
      <c r="P5" s="312" t="s">
        <v>128</v>
      </c>
      <c r="Q5" s="313"/>
      <c r="R5" s="313"/>
      <c r="S5" s="314"/>
      <c r="T5" s="288" t="s">
        <v>88</v>
      </c>
      <c r="U5" s="289"/>
      <c r="V5" s="289"/>
      <c r="W5" s="289"/>
      <c r="X5" s="290"/>
      <c r="Y5" s="131"/>
      <c r="Z5" s="300" t="s">
        <v>76</v>
      </c>
      <c r="AA5" s="302" t="s">
        <v>161</v>
      </c>
      <c r="AB5" s="303"/>
      <c r="AC5" s="304"/>
      <c r="AD5" s="296" t="s">
        <v>142</v>
      </c>
      <c r="AE5" s="297"/>
      <c r="AF5" s="283"/>
      <c r="AG5" s="283"/>
      <c r="AH5" s="283"/>
      <c r="AI5" s="283"/>
      <c r="AJ5" s="298"/>
      <c r="AK5" s="282" t="s">
        <v>143</v>
      </c>
      <c r="AL5" s="283"/>
      <c r="AM5" s="283"/>
      <c r="AN5" s="283"/>
      <c r="AO5" s="283"/>
      <c r="AP5" s="310"/>
      <c r="AQ5" s="282" t="s">
        <v>144</v>
      </c>
      <c r="AR5" s="283"/>
      <c r="AS5" s="283"/>
      <c r="AT5" s="283"/>
      <c r="AU5" s="283"/>
      <c r="AV5" s="284"/>
    </row>
    <row r="6" spans="1:83" ht="18" customHeight="1" x14ac:dyDescent="0.55000000000000004">
      <c r="A6" s="300"/>
      <c r="B6" s="335" t="s">
        <v>148</v>
      </c>
      <c r="C6" s="336"/>
      <c r="D6" s="308" t="s">
        <v>86</v>
      </c>
      <c r="E6" s="337" t="s">
        <v>136</v>
      </c>
      <c r="F6" s="334"/>
      <c r="G6" s="308" t="s">
        <v>133</v>
      </c>
      <c r="H6" s="308" t="s">
        <v>9</v>
      </c>
      <c r="I6" s="308" t="s">
        <v>86</v>
      </c>
      <c r="J6" s="308" t="s">
        <v>133</v>
      </c>
      <c r="K6" s="339" t="s">
        <v>9</v>
      </c>
      <c r="L6" s="321"/>
      <c r="M6" s="322"/>
      <c r="N6" s="325"/>
      <c r="O6" s="326"/>
      <c r="P6" s="315"/>
      <c r="Q6" s="316"/>
      <c r="R6" s="316"/>
      <c r="S6" s="317"/>
      <c r="T6" s="291"/>
      <c r="U6" s="292"/>
      <c r="V6" s="292"/>
      <c r="W6" s="292"/>
      <c r="X6" s="293"/>
      <c r="Y6" s="131"/>
      <c r="Z6" s="300"/>
      <c r="AA6" s="305"/>
      <c r="AB6" s="306"/>
      <c r="AC6" s="307"/>
      <c r="AD6" s="294" t="s">
        <v>141</v>
      </c>
      <c r="AE6" s="295"/>
      <c r="AF6" s="286"/>
      <c r="AG6" s="286" t="s">
        <v>140</v>
      </c>
      <c r="AH6" s="286"/>
      <c r="AI6" s="286" t="s">
        <v>132</v>
      </c>
      <c r="AJ6" s="299"/>
      <c r="AK6" s="285" t="s">
        <v>141</v>
      </c>
      <c r="AL6" s="286"/>
      <c r="AM6" s="286" t="s">
        <v>140</v>
      </c>
      <c r="AN6" s="286"/>
      <c r="AO6" s="286" t="s">
        <v>132</v>
      </c>
      <c r="AP6" s="311"/>
      <c r="AQ6" s="285" t="s">
        <v>141</v>
      </c>
      <c r="AR6" s="286"/>
      <c r="AS6" s="286" t="s">
        <v>140</v>
      </c>
      <c r="AT6" s="286"/>
      <c r="AU6" s="286" t="s">
        <v>132</v>
      </c>
      <c r="AV6" s="287"/>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9"/>
      <c r="E7" s="338"/>
      <c r="F7" s="309"/>
      <c r="G7" s="309"/>
      <c r="H7" s="309"/>
      <c r="I7" s="309"/>
      <c r="J7" s="309"/>
      <c r="K7" s="34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8" t="s">
        <v>176</v>
      </c>
      <c r="AY7" s="318"/>
      <c r="AZ7" s="318"/>
      <c r="BA7" s="318"/>
      <c r="BB7" s="31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5"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5"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342">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9">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7">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9">
        <v>47</v>
      </c>
      <c r="Z235" s="75">
        <f t="shared" ref="Z235"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7">
        <v>63</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c r="B236" s="241"/>
      <c r="C236" s="155"/>
      <c r="D236" s="155"/>
      <c r="E236" s="147"/>
      <c r="F236" s="147"/>
      <c r="G236" s="147"/>
      <c r="H236" s="135"/>
      <c r="I236" s="147"/>
      <c r="J236" s="135"/>
      <c r="K236" s="42"/>
      <c r="L236" s="146"/>
      <c r="M236" s="147"/>
      <c r="N236" s="135"/>
      <c r="O236" s="135"/>
      <c r="P236" s="147"/>
      <c r="Q236" s="147"/>
      <c r="R236" s="135"/>
      <c r="S236" s="135"/>
      <c r="T236" s="147"/>
      <c r="U236" s="147"/>
      <c r="V236" s="135"/>
      <c r="W236" s="42"/>
      <c r="X236" s="148"/>
      <c r="Z236" s="75"/>
      <c r="AA236" s="231"/>
      <c r="AB236" s="231"/>
      <c r="AC236" s="232"/>
      <c r="AD236" s="184"/>
      <c r="AE236" s="244"/>
      <c r="AF236" s="156"/>
      <c r="AG236" s="185"/>
      <c r="AH236" s="156"/>
      <c r="AI236" s="185"/>
      <c r="AJ236" s="186"/>
      <c r="AK236" s="187"/>
      <c r="AL236" s="156"/>
      <c r="AM236" s="185"/>
      <c r="AN236" s="156"/>
      <c r="AO236" s="185"/>
      <c r="AP236" s="188"/>
      <c r="AQ236" s="187"/>
      <c r="AR236" s="156"/>
      <c r="AS236" s="185"/>
      <c r="AT236" s="156"/>
      <c r="AU236" s="185"/>
      <c r="AV236" s="189"/>
      <c r="AW236" s="257"/>
      <c r="AX236" s="238"/>
      <c r="AY236" s="6"/>
      <c r="AZ236" s="239"/>
      <c r="BA236" s="239"/>
      <c r="BB236" s="130"/>
      <c r="BC236" s="27"/>
      <c r="BD236" s="239"/>
      <c r="BE236" s="230"/>
      <c r="BF236" s="132"/>
      <c r="BG236" s="230"/>
      <c r="BH236" s="132"/>
      <c r="BI236" s="1"/>
      <c r="BL236" s="1"/>
      <c r="BO236" s="258"/>
      <c r="BS236" s="258"/>
      <c r="BW236" s="258"/>
      <c r="CA236" s="258"/>
      <c r="CD236" s="258"/>
    </row>
    <row r="237" spans="1:83" ht="18" customHeight="1" x14ac:dyDescent="0.55000000000000004">
      <c r="A237" s="180"/>
      <c r="B237" s="147"/>
      <c r="C237" s="155"/>
      <c r="D237" s="155"/>
      <c r="E237" s="147"/>
      <c r="F237" s="147"/>
      <c r="G237" s="147"/>
      <c r="H237" s="135"/>
      <c r="I237" s="147"/>
      <c r="J237" s="135"/>
      <c r="K237" s="42"/>
      <c r="L237" s="146"/>
      <c r="M237" s="147"/>
      <c r="N237" s="135"/>
      <c r="O237" s="135"/>
      <c r="P237" s="147"/>
      <c r="Q237" s="147"/>
      <c r="R237" s="135"/>
      <c r="S237" s="135"/>
      <c r="T237" s="147"/>
      <c r="U237" s="147"/>
      <c r="V237" s="135"/>
      <c r="W237" s="42"/>
      <c r="X237" s="148"/>
      <c r="Z237" s="75"/>
      <c r="AA237" s="231"/>
      <c r="AB237" s="231"/>
      <c r="AC237" s="232"/>
      <c r="AD237" s="184"/>
      <c r="AE237" s="244"/>
      <c r="AF237" s="156"/>
      <c r="AG237" s="185"/>
      <c r="AH237" s="156"/>
      <c r="AI237" s="185"/>
      <c r="AJ237" s="186"/>
      <c r="AK237" s="187"/>
      <c r="AL237" s="156"/>
      <c r="AM237" s="185"/>
      <c r="AN237" s="156"/>
      <c r="AO237" s="185"/>
      <c r="AP237" s="188"/>
      <c r="AQ237" s="187"/>
      <c r="AR237" s="156"/>
      <c r="AS237" s="185"/>
      <c r="AT237" s="156"/>
      <c r="AU237" s="185"/>
      <c r="AV237" s="189"/>
      <c r="AX237"/>
      <c r="AY237"/>
      <c r="AZ237"/>
      <c r="BB237"/>
      <c r="BP237" s="45"/>
      <c r="BQ237" s="45"/>
      <c r="BR237" s="45"/>
      <c r="BS237" s="45"/>
    </row>
    <row r="238" spans="1:83" ht="7" customHeight="1" thickBot="1" x14ac:dyDescent="0.6">
      <c r="A238" s="66"/>
      <c r="B238" s="146"/>
      <c r="C238" s="155"/>
      <c r="D238" s="147"/>
      <c r="E238" s="147"/>
      <c r="F238" s="147"/>
      <c r="G238" s="147"/>
      <c r="H238" s="135"/>
      <c r="I238" s="147"/>
      <c r="J238" s="135"/>
      <c r="K238" s="148"/>
      <c r="L238" s="146"/>
      <c r="M238" s="147"/>
      <c r="N238" s="135"/>
      <c r="O238" s="135"/>
      <c r="P238" s="147"/>
      <c r="Q238" s="147"/>
      <c r="R238" s="135"/>
      <c r="S238" s="135"/>
      <c r="T238" s="147"/>
      <c r="U238" s="147"/>
      <c r="V238" s="135"/>
      <c r="W238" s="42"/>
      <c r="X238" s="148"/>
      <c r="Z238" s="66"/>
      <c r="AA238" s="64"/>
      <c r="AB238" s="64"/>
      <c r="AC238" s="64"/>
      <c r="AD238" s="184"/>
      <c r="AE238" s="244"/>
      <c r="AF238" s="156"/>
      <c r="AG238" s="185"/>
      <c r="AH238" s="156"/>
      <c r="AI238" s="185"/>
      <c r="AJ238" s="186"/>
      <c r="AK238" s="187"/>
      <c r="AL238" s="156"/>
      <c r="AM238" s="185"/>
      <c r="AN238" s="156"/>
      <c r="AO238" s="185"/>
      <c r="AP238" s="188"/>
      <c r="AQ238" s="187"/>
      <c r="AR238" s="156"/>
      <c r="AS238" s="185"/>
      <c r="AT238" s="156"/>
      <c r="AU238" s="185"/>
      <c r="AV238" s="189"/>
    </row>
    <row r="239" spans="1:83" x14ac:dyDescent="0.55000000000000004">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row>
    <row r="240" spans="1:83" x14ac:dyDescent="0.55000000000000004">
      <c r="BB240" s="45">
        <f>219-172</f>
        <v>47</v>
      </c>
    </row>
    <row r="241" spans="1:32" x14ac:dyDescent="0.55000000000000004">
      <c r="L241">
        <f>SUM(L97:L240)</f>
        <v>3226</v>
      </c>
      <c r="P241">
        <f>SUM(P97:P240)</f>
        <v>539</v>
      </c>
      <c r="AD241">
        <f>SUM(AD188:AD194)</f>
        <v>82</v>
      </c>
    </row>
    <row r="242" spans="1:32" x14ac:dyDescent="0.55000000000000004">
      <c r="A242" s="130"/>
      <c r="Z242" s="130"/>
      <c r="AA242" s="130"/>
      <c r="AB242" s="130"/>
      <c r="AC242" s="130"/>
      <c r="AF242">
        <f>SUM(AD188:AD237)</f>
        <v>3277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41"/>
  <sheetViews>
    <sheetView topLeftCell="A2" workbookViewId="0">
      <pane xSplit="2" ySplit="2" topLeftCell="C26" activePane="bottomRight" state="frozen"/>
      <selection activeCell="O24" sqref="O24"/>
      <selection pane="topRight" activeCell="O24" sqref="O24"/>
      <selection pane="bottomLeft" activeCell="O24" sqref="O24"/>
      <selection pane="bottomRight" activeCell="C2" sqref="C1:C1048576"/>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39"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39"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39"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S39" si="104">+G38</f>
        <v>4</v>
      </c>
      <c r="T38" s="27">
        <f t="shared" ref="T38" si="105">+H38</f>
        <v>903</v>
      </c>
      <c r="U38" s="249">
        <f t="shared" ref="U38" si="106">+U37+S38-I38</f>
        <v>401</v>
      </c>
      <c r="V38" s="5">
        <f t="shared" ref="V38:V39"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B40" s="250"/>
      <c r="C40" s="45"/>
      <c r="F40" s="1"/>
      <c r="G40" s="130"/>
      <c r="H40" s="249"/>
      <c r="I40" s="130"/>
      <c r="J40" s="254"/>
      <c r="K40" s="5"/>
      <c r="L40" s="254"/>
      <c r="M40" s="130"/>
      <c r="N40" s="5"/>
      <c r="O40" s="6"/>
      <c r="P40" s="240"/>
      <c r="Q40" s="255"/>
      <c r="R40" s="1"/>
      <c r="S40" s="5"/>
      <c r="T40" s="27"/>
      <c r="U40" s="249"/>
      <c r="V40" s="5"/>
      <c r="W40" s="251"/>
    </row>
    <row r="41"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70" zoomScaleNormal="70" workbookViewId="0">
      <selection activeCell="W58" sqref="W5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2020-08-17T09:44:00Z</dcterms:modified>
</cp:coreProperties>
</file>