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16457A04-EFD1-4348-8C8D-DBE9B334E8CF}"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24" i="5" l="1"/>
  <c r="AS324" i="5"/>
  <c r="AQ324" i="5"/>
  <c r="AO324" i="5"/>
  <c r="AM324" i="5"/>
  <c r="AK324" i="5"/>
  <c r="AI324" i="5"/>
  <c r="CE324" i="5" s="1"/>
  <c r="AG324" i="5"/>
  <c r="CC324" i="5" s="1"/>
  <c r="D324" i="5"/>
  <c r="Y128" i="6"/>
  <c r="Z128" i="6" s="1"/>
  <c r="X128" i="6"/>
  <c r="W128" i="6"/>
  <c r="V128" i="6"/>
  <c r="U128" i="6"/>
  <c r="T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S127" i="6"/>
  <c r="R127" i="6"/>
  <c r="Y127" i="6"/>
  <c r="Z127"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90"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90" i="7"/>
  <c r="P90"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90" i="7" l="1"/>
  <c r="Z90" i="7"/>
  <c r="Y90" i="7"/>
  <c r="X90" i="7"/>
  <c r="W90" i="7"/>
  <c r="V90" i="7"/>
  <c r="F90" i="7"/>
  <c r="G90" i="7"/>
  <c r="U90" i="7"/>
  <c r="T90" i="7"/>
  <c r="S90" i="7"/>
  <c r="O90" i="7"/>
  <c r="N90" i="7"/>
  <c r="M90" i="7"/>
  <c r="L90" i="7"/>
  <c r="H90" i="7"/>
  <c r="K90" i="7"/>
  <c r="E90"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95"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90"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31"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29"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31" i="5"/>
  <c r="AD33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30" i="5"/>
  <c r="L330"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90"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<sst xmlns="http://schemas.openxmlformats.org/spreadsheetml/2006/main" count="625" uniqueCount="413">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</sst>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国家衛健委発表に基づく感染状況!$X$27:$X$328</c:f>
              <c:numCache>
                <c:formatCode>#,##0_);[Red]\(#,##0\)</c:formatCode>
                <c:ptCount val="30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国家衛健委発表に基づく感染状況!$Y$27:$Y$328</c:f>
              <c:numCache>
                <c:formatCode>General</c:formatCode>
                <c:ptCount val="30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香港マカオ台湾の患者・海外輸入症例・無症状病原体保有者!$AX$169:$AX$326</c:f>
              <c:numCache>
                <c:formatCode>m"月"d"日"</c:formatCode>
                <c:ptCount val="15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numCache>
            </c:numRef>
          </c:cat>
          <c:val>
            <c:numRef>
              <c:f>香港マカオ台湾の患者・海外輸入症例・無症状病原体保有者!$AY$169:$AY$326</c:f>
              <c:numCache>
                <c:formatCode>General</c:formatCode>
                <c:ptCount val="15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香港マカオ台湾の患者・海外輸入症例・無症状病原体保有者!$AX$169:$AX$326</c:f>
              <c:numCache>
                <c:formatCode>m"月"d"日"</c:formatCode>
                <c:ptCount val="15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numCache>
            </c:numRef>
          </c:cat>
          <c:val>
            <c:numRef>
              <c:f>香港マカオ台湾の患者・海外輸入症例・無症状病原体保有者!$BB$169:$BB$326</c:f>
              <c:numCache>
                <c:formatCode>General</c:formatCode>
                <c:ptCount val="15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香港マカオ台湾の患者・海外輸入症例・無症状病原体保有者!$AX$169:$AX$326</c:f>
              <c:numCache>
                <c:formatCode>m"月"d"日"</c:formatCode>
                <c:ptCount val="15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numCache>
            </c:numRef>
          </c:cat>
          <c:val>
            <c:numRef>
              <c:f>香港マカオ台湾の患者・海外輸入症例・無症状病原体保有者!$AZ$169:$AZ$326</c:f>
              <c:numCache>
                <c:formatCode>General</c:formatCode>
                <c:ptCount val="15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香港マカオ台湾の患者・海外輸入症例・無症状病原体保有者!$AX$169:$AX$326</c:f>
              <c:numCache>
                <c:formatCode>m"月"d"日"</c:formatCode>
                <c:ptCount val="15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numCache>
            </c:numRef>
          </c:cat>
          <c:val>
            <c:numRef>
              <c:f>香港マカオ台湾の患者・海外輸入症例・無症状病原体保有者!$BC$169:$BC$326</c:f>
              <c:numCache>
                <c:formatCode>General</c:formatCode>
                <c:ptCount val="15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香港マカオ台湾の患者・海外輸入症例・無症状病原体保有者!$CE$29:$CE$327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香港マカオ台湾の患者・海外輸入症例・無症状病原体保有者!$CB$29:$CB$327</c:f>
              <c:numCache>
                <c:formatCode>General</c:formatCode>
                <c:ptCount val="29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香港マカオ台湾の患者・海外輸入症例・無症状病原体保有者!$CC$29:$CC$327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新疆の情況!$U$6:$U$130</c:f>
              <c:strCache>
                <c:ptCount val="1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strCache>
            </c:strRef>
          </c:cat>
          <c:val>
            <c:numRef>
              <c:f>新疆の情況!$V$6:$V$130</c:f>
              <c:numCache>
                <c:formatCode>General</c:formatCode>
                <c:ptCount val="12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新疆の情況!$U$6:$U$130</c:f>
              <c:strCache>
                <c:ptCount val="1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strCache>
            </c:strRef>
          </c:cat>
          <c:val>
            <c:numRef>
              <c:f>新疆の情況!$Y$6:$Y$130</c:f>
              <c:numCache>
                <c:formatCode>General</c:formatCode>
                <c:ptCount val="12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新疆の情況!$U$6:$U$130</c:f>
              <c:strCache>
                <c:ptCount val="1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strCache>
            </c:strRef>
          </c:cat>
          <c:val>
            <c:numRef>
              <c:f>新疆の情況!$W$6:$W$130</c:f>
              <c:numCache>
                <c:formatCode>General</c:formatCode>
                <c:ptCount val="12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新疆の情況!$U$6:$U$130</c:f>
              <c:strCache>
                <c:ptCount val="1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strCache>
            </c:strRef>
          </c:cat>
          <c:val>
            <c:numRef>
              <c:f>新疆の情況!$X$6:$X$130</c:f>
              <c:numCache>
                <c:formatCode>General</c:formatCode>
                <c:ptCount val="12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新疆の情況!$U$6:$U$130</c:f>
              <c:strCache>
                <c:ptCount val="1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strCache>
            </c:strRef>
          </c:cat>
          <c:val>
            <c:numRef>
              <c:f>新疆の情況!$Z$6:$Z$130</c:f>
              <c:numCache>
                <c:formatCode>General</c:formatCode>
                <c:ptCount val="12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国家衛健委発表に基づく感染状況!$X$27:$X$328</c:f>
              <c:numCache>
                <c:formatCode>#,##0_);[Red]\(#,##0\)</c:formatCode>
                <c:ptCount val="30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国家衛健委発表に基づく感染状況!$Y$27:$Y$328</c:f>
              <c:numCache>
                <c:formatCode>General</c:formatCode>
                <c:ptCount val="30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国家衛健委発表に基づく感染状況!$AA$27:$AA$328</c:f>
              <c:numCache>
                <c:formatCode>General</c:formatCode>
                <c:ptCount val="30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国家衛健委発表に基づく感染状況!$AB$27:$AB$328</c:f>
              <c:numCache>
                <c:formatCode>General</c:formatCode>
                <c:ptCount val="30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formatCode="General">
                  <c:v>1</c:v>
                </c:pt>
              </c:numCache>
            </c:numRef>
          </c:cat>
          <c:val>
            <c:numRef>
              <c:f>省市別輸入症例数変化!$AD$2:$AD$87</c:f>
              <c:numCache>
                <c:formatCode>General</c:formatCode>
                <c:ptCount val="8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省市別輸入症例数変化!$AB$2:$AB$87</c:f>
              <c:numCache>
                <c:formatCode>m"月"d"日"</c:formatCode>
                <c:ptCount val="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formatCode="General">
                  <c:v>1</c:v>
                </c:pt>
              </c:numCache>
            </c:numRef>
          </c:cat>
          <c:val>
            <c:numRef>
              <c:f>省市別輸入症例数変化!$AC$2:$AC$87</c:f>
              <c:numCache>
                <c:formatCode>0_);[Red]\(0\)</c:formatCode>
                <c:ptCount val="8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省市別輸入症例数変化!$D$2:$D$88</c:f>
              <c:numCache>
                <c:formatCode>General</c:formatCode>
                <c:ptCount val="8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省市別輸入症例数変化!$E$2:$E$88</c:f>
              <c:numCache>
                <c:formatCode>General</c:formatCode>
                <c:ptCount val="8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省市別輸入症例数変化!$F$2:$F$88</c:f>
              <c:numCache>
                <c:formatCode>General</c:formatCode>
                <c:ptCount val="8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省市別輸入症例数変化!$G$2:$G$88</c:f>
              <c:numCache>
                <c:formatCode>General</c:formatCode>
                <c:ptCount val="8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省市別輸入症例数変化!$H$2:$H$88</c:f>
              <c:numCache>
                <c:formatCode>General</c:formatCode>
                <c:ptCount val="8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省市別輸入症例数変化!$C$2:$C$88</c:f>
              <c:numCache>
                <c:formatCode>m"月"d"日"</c:formatCode>
                <c:ptCount val="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numCache>
            </c:numRef>
          </c:cat>
          <c:val>
            <c:numRef>
              <c:f>省市別輸入症例数変化!$I$2:$I$88</c:f>
              <c:numCache>
                <c:formatCode>0_);[Red]\(0\)</c:formatCode>
                <c:ptCount val="8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国家衛健委発表に基づく感染状況!$X$27:$X$328</c:f>
              <c:numCache>
                <c:formatCode>#,##0_);[Red]\(#,##0\)</c:formatCode>
                <c:ptCount val="30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国家衛健委発表に基づく感染状況!$Y$27:$Y$328</c:f>
              <c:numCache>
                <c:formatCode>General</c:formatCode>
                <c:ptCount val="30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国家衛健委発表に基づく感染状況!$AA$27:$AA$328</c:f>
              <c:numCache>
                <c:formatCode>General</c:formatCode>
                <c:ptCount val="30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国家衛健委発表に基づく感染状況!$AB$27:$AB$328</c:f>
              <c:numCache>
                <c:formatCode>General</c:formatCode>
                <c:ptCount val="30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国家衛健委発表に基づく感染状況!$AA$27:$AA$328</c:f>
              <c:numCache>
                <c:formatCode>General</c:formatCode>
                <c:ptCount val="30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国家衛健委発表に基づく感染状況!$Z$27:$Z$328</c:f>
              <c:numCache>
                <c:formatCode>m"月"d"日"</c:formatCode>
                <c:ptCount val="3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numCache>
            </c:numRef>
          </c:cat>
          <c:val>
            <c:numRef>
              <c:f>国家衛健委発表に基づく感染状況!$AB$27:$AB$328</c:f>
              <c:numCache>
                <c:formatCode>General</c:formatCode>
                <c:ptCount val="30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香港マカオ台湾の患者・海外輸入症例・無症状病原体保有者!$BE$70:$BE$327</c:f>
              <c:numCache>
                <c:formatCode>m"月"d"日"</c:formatCode>
                <c:ptCount val="25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numCache>
            </c:numRef>
          </c:cat>
          <c:val>
            <c:numRef>
              <c:f>香港マカオ台湾の患者・海外輸入症例・無症状病原体保有者!$BF$70:$BF$327</c:f>
              <c:numCache>
                <c:formatCode>General</c:formatCode>
                <c:ptCount val="25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香港マカオ台湾の患者・海外輸入症例・無症状病原体保有者!$BG$70:$BG$327</c:f>
              <c:numCache>
                <c:formatCode>m"月"d"日"</c:formatCode>
                <c:ptCount val="25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numCache>
            </c:numRef>
          </c:cat>
          <c:val>
            <c:numRef>
              <c:f>香港マカオ台湾の患者・海外輸入症例・無症状病原体保有者!$BH$70:$BH$327</c:f>
              <c:numCache>
                <c:formatCode>General</c:formatCode>
                <c:ptCount val="25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香港マカオ台湾の患者・海外輸入症例・無症状病原体保有者!$BT$29:$BT$327</c:f>
              <c:numCache>
                <c:formatCode>General</c:formatCode>
                <c:ptCount val="29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香港マカオ台湾の患者・海外輸入症例・無症状病原体保有者!$BU$29:$BU$327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香港マカオ台湾の患者・海外輸入症例・無症状病原体保有者!$BV$29:$BV$327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香港マカオ台湾の患者・海外輸入症例・無症状病原体保有者!$BP$29:$BP$327</c:f>
              <c:numCache>
                <c:formatCode>General</c:formatCode>
                <c:ptCount val="29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香港マカオ台湾の患者・海外輸入症例・無症状病原体保有者!$BQ$29:$BQ$327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香港マカオ台湾の患者・海外輸入症例・無症状病原体保有者!$BR$29:$BR$327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香港マカオ台湾の患者・海外輸入症例・無症状病原体保有者!$BX$29:$BX$327</c:f>
              <c:numCache>
                <c:formatCode>General</c:formatCode>
                <c:ptCount val="29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香港マカオ台湾の患者・海外輸入症例・無症状病原体保有者!$BY$29:$BY$327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香港マカオ台湾の患者・海外輸入症例・無症状病原体保有者!$BW$29:$BW$327</c:f>
              <c:numCache>
                <c:formatCode>m"月"d"日"</c:formatCode>
                <c:ptCount val="2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numCache>
            </c:numRef>
          </c:cat>
          <c:val>
            <c:numRef>
              <c:f>香港マカオ台湾の患者・海外輸入症例・無症状病原体保有者!$BZ$29:$BZ$327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香港マカオ台湾の患者・海外輸入症例・無症状病原体保有者!$BI$97:$BI$326</c:f>
              <c:numCache>
                <c:formatCode>m"月"d"日"</c:formatCode>
                <c:ptCount val="23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numCache>
            </c:numRef>
          </c:cat>
          <c:val>
            <c:numRef>
              <c:f>香港マカオ台湾の患者・海外輸入症例・無症状病原体保有者!$BJ$97:$BJ$326</c:f>
              <c:numCache>
                <c:formatCode>General</c:formatCode>
                <c:ptCount val="23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香港マカオ台湾の患者・海外輸入症例・無症状病原体保有者!$BI$97:$BI$326</c:f>
              <c:numCache>
                <c:formatCode>m"月"d"日"</c:formatCode>
                <c:ptCount val="23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numCache>
            </c:numRef>
          </c:cat>
          <c:val>
            <c:numRef>
              <c:f>香港マカオ台湾の患者・海外輸入症例・無症状病原体保有者!$BK$97:$BK$326</c:f>
              <c:numCache>
                <c:formatCode>General</c:formatCode>
                <c:ptCount val="23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香港マカオ台湾の患者・海外輸入症例・無症状病原体保有者!$BL$97:$BL$326</c:f>
              <c:numCache>
                <c:formatCode>m"月"d"日"</c:formatCode>
                <c:ptCount val="23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numCache>
            </c:numRef>
          </c:cat>
          <c:val>
            <c:numRef>
              <c:f>香港マカオ台湾の患者・海外輸入症例・無症状病原体保有者!$BM$97:$BM$326</c:f>
              <c:numCache>
                <c:formatCode>General</c:formatCode>
                <c:ptCount val="23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香港マカオ台湾の患者・海外輸入症例・無症状病原体保有者!$BL$97:$BL$326</c:f>
              <c:numCache>
                <c:formatCode>m"月"d"日"</c:formatCode>
                <c:ptCount val="23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numCache>
            </c:numRef>
          </c:cat>
          <c:val>
            <c:numRef>
              <c:f>香港マカオ台湾の患者・海外輸入症例・無症状病原体保有者!$BN$97:$BN$326</c:f>
              <c:numCache>
                <c:formatCode>General</c:formatCode>
                <c:ptCount val="23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7"/>
  <sheetViews>
    <sheetView tabSelected="1" workbookViewId="0">
      <pane xSplit="2" ySplit="5" topLeftCell="C324" activePane="bottomRight" state="frozen"/>
      <selection pane="topRight" activeCell="C1" sqref="C1"/>
      <selection pane="bottomLeft" activeCell="A8" sqref="A8"/>
      <selection pane="bottomRight" activeCell="G330" sqref="G33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4" t="s">
        <v>78</v>
      </c>
      <c r="D1" s="284"/>
      <c r="E1" s="284"/>
      <c r="F1" s="284"/>
      <c r="G1" s="284"/>
      <c r="H1" s="284"/>
      <c r="I1" s="284"/>
      <c r="J1" s="284"/>
      <c r="K1" s="284"/>
      <c r="L1" s="284"/>
      <c r="M1" s="284"/>
      <c r="N1" s="284"/>
      <c r="O1" s="284"/>
      <c r="P1" s="87"/>
      <c r="Q1" s="87"/>
      <c r="R1" s="87"/>
      <c r="S1" s="87"/>
      <c r="T1" s="87"/>
      <c r="U1" s="86">
        <v>44149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1" t="s">
        <v>72</v>
      </c>
      <c r="D4" s="292"/>
      <c r="E4" s="292"/>
      <c r="F4" s="302"/>
      <c r="G4" s="291" t="s">
        <v>68</v>
      </c>
      <c r="H4" s="292"/>
      <c r="I4" s="297" t="s">
        <v>87</v>
      </c>
      <c r="J4" s="293" t="s">
        <v>71</v>
      </c>
      <c r="K4" s="294"/>
      <c r="L4" s="295" t="s">
        <v>70</v>
      </c>
      <c r="M4" s="296"/>
      <c r="N4" s="285" t="s">
        <v>73</v>
      </c>
      <c r="O4" s="286"/>
      <c r="P4" s="299" t="s">
        <v>92</v>
      </c>
      <c r="Q4" s="300"/>
      <c r="R4" s="299" t="s">
        <v>88</v>
      </c>
      <c r="S4" s="300"/>
      <c r="T4" s="301"/>
      <c r="U4" s="287" t="s">
        <v>75</v>
      </c>
    </row>
    <row r="5" spans="2:21" ht="18.5" customHeight="1" thickBot="1" x14ac:dyDescent="0.6">
      <c r="B5" s="63" t="s">
        <v>76</v>
      </c>
      <c r="C5" s="289" t="s">
        <v>69</v>
      </c>
      <c r="D5" s="290"/>
      <c r="E5" s="92" t="s">
        <v>9</v>
      </c>
      <c r="F5" s="71" t="s">
        <v>86</v>
      </c>
      <c r="G5" s="69" t="s">
        <v>69</v>
      </c>
      <c r="H5" s="70" t="s">
        <v>9</v>
      </c>
      <c r="I5" s="298"/>
      <c r="J5" s="69" t="s">
        <v>69</v>
      </c>
      <c r="K5" s="70" t="s">
        <v>74</v>
      </c>
      <c r="L5" s="69" t="s">
        <v>69</v>
      </c>
      <c r="M5" s="70" t="s">
        <v>9</v>
      </c>
      <c r="N5" s="69" t="s">
        <v>69</v>
      </c>
      <c r="O5" s="71" t="s">
        <v>9</v>
      </c>
      <c r="P5" s="88" t="s">
        <v>105</v>
      </c>
      <c r="Q5" s="71" t="s">
        <v>9</v>
      </c>
      <c r="R5" s="119" t="s">
        <v>90</v>
      </c>
      <c r="S5" s="68" t="s">
        <v>91</v>
      </c>
      <c r="T5" s="68" t="s">
        <v>89</v>
      </c>
      <c r="U5" s="28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2: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2: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2: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2: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W325" si="1241">+B324</f>
        <v>44147</v>
      </c>
      <c r="X324" s="122">
        <f t="shared" ref="X324" si="1242">+G324</f>
        <v>8</v>
      </c>
      <c r="Y324" s="97">
        <f t="shared" ref="Y324" si="1243">+H324</f>
        <v>86307</v>
      </c>
      <c r="Z324" s="123">
        <f t="shared" ref="Z324:Z325" si="1244">+B324</f>
        <v>44147</v>
      </c>
      <c r="AA324" s="97">
        <f t="shared" ref="AA324" si="1245">+L324</f>
        <v>0</v>
      </c>
      <c r="AB324" s="97">
        <f t="shared" ref="AB324" si="1246">+M324</f>
        <v>4634</v>
      </c>
    </row>
    <row r="325" spans="2: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2:28" x14ac:dyDescent="0.55000000000000004">
      <c r="B326" s="77"/>
      <c r="C326" s="48"/>
      <c r="D326" s="84"/>
      <c r="E326" s="110"/>
      <c r="F326" s="57"/>
      <c r="G326" s="48"/>
      <c r="H326" s="89"/>
      <c r="I326" s="89"/>
      <c r="J326" s="269"/>
      <c r="K326" s="56"/>
      <c r="L326" s="48"/>
      <c r="M326" s="89"/>
      <c r="N326" s="48"/>
      <c r="O326" s="89"/>
      <c r="P326" s="111"/>
      <c r="Q326" s="57"/>
      <c r="R326" s="48"/>
      <c r="S326" s="118"/>
      <c r="T326" s="57"/>
      <c r="U326" s="78"/>
      <c r="W326" s="121"/>
      <c r="X326" s="122"/>
      <c r="Y326" s="97"/>
      <c r="Z326" s="123"/>
      <c r="AA326" s="97"/>
      <c r="AB326" s="97"/>
    </row>
    <row r="327" spans="2:28" x14ac:dyDescent="0.55000000000000004">
      <c r="B327" s="77"/>
      <c r="C327" s="59"/>
      <c r="D327" s="49"/>
      <c r="E327" s="61"/>
      <c r="F327" s="60"/>
      <c r="G327" s="59"/>
      <c r="H327" s="61"/>
      <c r="I327" s="55"/>
      <c r="J327" s="59"/>
      <c r="K327" s="61"/>
      <c r="L327" s="59"/>
      <c r="M327" s="61"/>
      <c r="N327" s="48"/>
      <c r="O327" s="60"/>
      <c r="P327" s="124"/>
      <c r="Q327" s="60"/>
      <c r="R327" s="48"/>
      <c r="S327" s="60"/>
      <c r="T327" s="60"/>
      <c r="U327" s="78"/>
    </row>
    <row r="328" spans="2:28" ht="9.5" customHeight="1" thickBot="1" x14ac:dyDescent="0.6">
      <c r="B328" s="66"/>
      <c r="C328" s="79"/>
      <c r="D328" s="80"/>
      <c r="E328" s="82"/>
      <c r="F328" s="95"/>
      <c r="G328" s="79"/>
      <c r="H328" s="82"/>
      <c r="I328" s="82"/>
      <c r="J328" s="79"/>
      <c r="K328" s="82"/>
      <c r="L328" s="79"/>
      <c r="M328" s="82"/>
      <c r="N328" s="83"/>
      <c r="O328" s="81"/>
      <c r="P328" s="94"/>
      <c r="Q328" s="95"/>
      <c r="R328" s="120"/>
      <c r="S328" s="95"/>
      <c r="T328" s="95"/>
      <c r="U328" s="67"/>
    </row>
    <row r="330" spans="2:28" ht="13" customHeight="1" x14ac:dyDescent="0.55000000000000004">
      <c r="E330" s="112"/>
      <c r="F330" s="113"/>
      <c r="G330" s="112" t="s">
        <v>80</v>
      </c>
      <c r="H330" s="113"/>
      <c r="I330" s="113"/>
      <c r="J330" s="113"/>
      <c r="U330" s="72"/>
    </row>
    <row r="331" spans="2:28" ht="13" customHeight="1" x14ac:dyDescent="0.55000000000000004">
      <c r="E331" s="112" t="s">
        <v>98</v>
      </c>
      <c r="F331" s="113"/>
      <c r="G331" s="282" t="s">
        <v>79</v>
      </c>
      <c r="H331" s="283"/>
      <c r="I331" s="112" t="s">
        <v>106</v>
      </c>
      <c r="J331" s="113"/>
    </row>
    <row r="332" spans="2:28" ht="13" customHeight="1" x14ac:dyDescent="0.55000000000000004">
      <c r="B332" s="130">
        <v>1</v>
      </c>
      <c r="E332" s="114" t="s">
        <v>108</v>
      </c>
      <c r="F332" s="113"/>
      <c r="G332" s="115"/>
      <c r="H332" s="115"/>
      <c r="I332" s="112" t="s">
        <v>107</v>
      </c>
      <c r="J332" s="113"/>
    </row>
    <row r="333" spans="2:28" ht="18.5" customHeight="1" x14ac:dyDescent="0.55000000000000004">
      <c r="E333" s="112" t="s">
        <v>96</v>
      </c>
      <c r="F333" s="113"/>
      <c r="G333" s="112" t="s">
        <v>97</v>
      </c>
      <c r="H333" s="113"/>
      <c r="I333" s="113"/>
      <c r="J333" s="113"/>
    </row>
    <row r="334" spans="2:28" ht="13" customHeight="1" x14ac:dyDescent="0.55000000000000004">
      <c r="E334" s="112" t="s">
        <v>98</v>
      </c>
      <c r="F334" s="113"/>
      <c r="G334" s="112" t="s">
        <v>99</v>
      </c>
      <c r="H334" s="113"/>
      <c r="I334" s="113"/>
      <c r="J334" s="113"/>
    </row>
    <row r="335" spans="2:28" ht="13" customHeight="1" x14ac:dyDescent="0.55000000000000004">
      <c r="E335" s="112" t="s">
        <v>98</v>
      </c>
      <c r="F335" s="113"/>
      <c r="G335" s="112" t="s">
        <v>100</v>
      </c>
      <c r="H335" s="113"/>
      <c r="I335" s="113"/>
      <c r="J335" s="113"/>
    </row>
    <row r="336" spans="2:28" ht="13" customHeight="1" x14ac:dyDescent="0.55000000000000004">
      <c r="E336" s="112" t="s">
        <v>101</v>
      </c>
      <c r="F336" s="113"/>
      <c r="G336" s="112" t="s">
        <v>102</v>
      </c>
      <c r="H336" s="113"/>
      <c r="I336" s="113"/>
      <c r="J336" s="113"/>
    </row>
    <row r="337" spans="5:10" ht="13" customHeight="1" x14ac:dyDescent="0.55000000000000004">
      <c r="E337" s="112" t="s">
        <v>103</v>
      </c>
      <c r="F337" s="113"/>
      <c r="G337" s="112" t="s">
        <v>104</v>
      </c>
      <c r="H337" s="113"/>
      <c r="I337" s="113"/>
      <c r="J337" s="113"/>
    </row>
  </sheetData>
  <mergeCells count="12">
    <mergeCell ref="G331:H33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31"/>
  <sheetViews>
    <sheetView topLeftCell="A5" zoomScale="96" zoomScaleNormal="96" workbookViewId="0">
      <pane xSplit="1" ySplit="3" topLeftCell="B319" activePane="bottomRight" state="frozen"/>
      <selection activeCell="A5" sqref="A5"/>
      <selection pane="topRight" activeCell="B5" sqref="B5"/>
      <selection pane="bottomLeft" activeCell="A8" sqref="A8"/>
      <selection pane="bottomRight" activeCell="B329" sqref="B32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12" t="s">
        <v>130</v>
      </c>
      <c r="C4" s="313"/>
      <c r="D4" s="313"/>
      <c r="E4" s="313"/>
      <c r="F4" s="313"/>
      <c r="G4" s="313"/>
      <c r="H4" s="313"/>
      <c r="I4" s="313"/>
      <c r="J4" s="313"/>
      <c r="K4" s="314"/>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5" t="s">
        <v>76</v>
      </c>
      <c r="B5" s="319" t="s">
        <v>134</v>
      </c>
      <c r="C5" s="317"/>
      <c r="D5" s="317"/>
      <c r="E5" s="317"/>
      <c r="F5" s="320" t="s">
        <v>135</v>
      </c>
      <c r="G5" s="317" t="s">
        <v>131</v>
      </c>
      <c r="H5" s="317"/>
      <c r="I5" s="317"/>
      <c r="J5" s="317" t="s">
        <v>132</v>
      </c>
      <c r="K5" s="318"/>
      <c r="L5" s="304" t="s">
        <v>69</v>
      </c>
      <c r="M5" s="305"/>
      <c r="N5" s="308" t="s">
        <v>9</v>
      </c>
      <c r="O5" s="309"/>
      <c r="P5" s="336" t="s">
        <v>128</v>
      </c>
      <c r="Q5" s="337"/>
      <c r="R5" s="337"/>
      <c r="S5" s="338"/>
      <c r="T5" s="344" t="s">
        <v>88</v>
      </c>
      <c r="U5" s="345"/>
      <c r="V5" s="345"/>
      <c r="W5" s="345"/>
      <c r="X5" s="346"/>
      <c r="Y5" s="131"/>
      <c r="Z5" s="315" t="s">
        <v>76</v>
      </c>
      <c r="AA5" s="356" t="s">
        <v>161</v>
      </c>
      <c r="AB5" s="357"/>
      <c r="AC5" s="358"/>
      <c r="AD5" s="352" t="s">
        <v>142</v>
      </c>
      <c r="AE5" s="353"/>
      <c r="AF5" s="331"/>
      <c r="AG5" s="331"/>
      <c r="AH5" s="331"/>
      <c r="AI5" s="331"/>
      <c r="AJ5" s="354"/>
      <c r="AK5" s="330" t="s">
        <v>143</v>
      </c>
      <c r="AL5" s="331"/>
      <c r="AM5" s="331"/>
      <c r="AN5" s="331"/>
      <c r="AO5" s="331"/>
      <c r="AP5" s="332"/>
      <c r="AQ5" s="330" t="s">
        <v>144</v>
      </c>
      <c r="AR5" s="331"/>
      <c r="AS5" s="331"/>
      <c r="AT5" s="331"/>
      <c r="AU5" s="331"/>
      <c r="AV5" s="342"/>
    </row>
    <row r="6" spans="1:83" ht="18" customHeight="1" x14ac:dyDescent="0.55000000000000004">
      <c r="A6" s="315"/>
      <c r="B6" s="323" t="s">
        <v>148</v>
      </c>
      <c r="C6" s="324"/>
      <c r="D6" s="327" t="s">
        <v>86</v>
      </c>
      <c r="E6" s="325" t="s">
        <v>136</v>
      </c>
      <c r="F6" s="321"/>
      <c r="G6" s="327" t="s">
        <v>133</v>
      </c>
      <c r="H6" s="327" t="s">
        <v>9</v>
      </c>
      <c r="I6" s="327" t="s">
        <v>86</v>
      </c>
      <c r="J6" s="327" t="s">
        <v>133</v>
      </c>
      <c r="K6" s="328" t="s">
        <v>9</v>
      </c>
      <c r="L6" s="306"/>
      <c r="M6" s="307"/>
      <c r="N6" s="310"/>
      <c r="O6" s="311"/>
      <c r="P6" s="339"/>
      <c r="Q6" s="340"/>
      <c r="R6" s="340"/>
      <c r="S6" s="341"/>
      <c r="T6" s="347"/>
      <c r="U6" s="348"/>
      <c r="V6" s="348"/>
      <c r="W6" s="348"/>
      <c r="X6" s="349"/>
      <c r="Y6" s="131"/>
      <c r="Z6" s="315"/>
      <c r="AA6" s="359"/>
      <c r="AB6" s="360"/>
      <c r="AC6" s="361"/>
      <c r="AD6" s="350" t="s">
        <v>141</v>
      </c>
      <c r="AE6" s="351"/>
      <c r="AF6" s="334"/>
      <c r="AG6" s="334" t="s">
        <v>140</v>
      </c>
      <c r="AH6" s="334"/>
      <c r="AI6" s="334" t="s">
        <v>132</v>
      </c>
      <c r="AJ6" s="355"/>
      <c r="AK6" s="333" t="s">
        <v>141</v>
      </c>
      <c r="AL6" s="334"/>
      <c r="AM6" s="334" t="s">
        <v>140</v>
      </c>
      <c r="AN6" s="334"/>
      <c r="AO6" s="334" t="s">
        <v>132</v>
      </c>
      <c r="AP6" s="335"/>
      <c r="AQ6" s="333" t="s">
        <v>141</v>
      </c>
      <c r="AR6" s="334"/>
      <c r="AS6" s="334" t="s">
        <v>140</v>
      </c>
      <c r="AT6" s="334"/>
      <c r="AU6" s="334" t="s">
        <v>132</v>
      </c>
      <c r="AV6" s="343"/>
      <c r="AY6" s="45" t="s">
        <v>178</v>
      </c>
      <c r="AZ6" s="45" t="s">
        <v>179</v>
      </c>
      <c r="BB6" s="45" t="s">
        <v>177</v>
      </c>
      <c r="BC6" t="s">
        <v>180</v>
      </c>
      <c r="BE6" t="s">
        <v>162</v>
      </c>
      <c r="BG6" t="s">
        <v>162</v>
      </c>
      <c r="BI6" t="s">
        <v>164</v>
      </c>
      <c r="BP6" t="s">
        <v>142</v>
      </c>
      <c r="BT6" t="s">
        <v>143</v>
      </c>
      <c r="BX6" t="s">
        <v>144</v>
      </c>
      <c r="CA6" t="s">
        <v>142</v>
      </c>
    </row>
    <row r="7" spans="1:83" ht="36.5" thickBot="1" x14ac:dyDescent="0.6">
      <c r="A7" s="316"/>
      <c r="B7" s="141" t="s">
        <v>133</v>
      </c>
      <c r="C7" s="133" t="s">
        <v>9</v>
      </c>
      <c r="D7" s="322"/>
      <c r="E7" s="326"/>
      <c r="F7" s="322"/>
      <c r="G7" s="322"/>
      <c r="H7" s="322"/>
      <c r="I7" s="322"/>
      <c r="J7" s="322"/>
      <c r="K7" s="32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3" t="s">
        <v>176</v>
      </c>
      <c r="AY7" s="303"/>
      <c r="AZ7" s="303"/>
      <c r="BA7" s="303"/>
      <c r="BB7" s="30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24"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24"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4"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D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c r="B325" s="241"/>
      <c r="C325" s="155"/>
      <c r="D325" s="155"/>
      <c r="E325" s="147"/>
      <c r="F325" s="147"/>
      <c r="G325" s="147"/>
      <c r="H325" s="135"/>
      <c r="I325" s="147"/>
      <c r="J325" s="135"/>
      <c r="K325" s="42"/>
      <c r="L325" s="146"/>
      <c r="M325" s="147"/>
      <c r="N325" s="135"/>
      <c r="O325" s="135"/>
      <c r="P325" s="147"/>
      <c r="Q325" s="147"/>
      <c r="R325" s="135"/>
      <c r="S325" s="135"/>
      <c r="T325" s="147"/>
      <c r="U325" s="147"/>
      <c r="V325" s="135"/>
      <c r="W325" s="42"/>
      <c r="X325" s="148"/>
      <c r="Z325" s="75"/>
      <c r="AA325" s="231"/>
      <c r="AB325" s="231"/>
      <c r="AC325" s="232"/>
      <c r="AD325" s="184"/>
      <c r="AE325" s="244"/>
      <c r="AF325" s="156"/>
      <c r="AG325" s="185"/>
      <c r="AH325" s="156"/>
      <c r="AI325" s="185"/>
      <c r="AJ325" s="186"/>
      <c r="AK325" s="187"/>
      <c r="AL325" s="156"/>
      <c r="AM325" s="185"/>
      <c r="AN325" s="156"/>
      <c r="AO325" s="185"/>
      <c r="AP325" s="188"/>
      <c r="AQ325" s="187"/>
      <c r="AR325" s="156"/>
      <c r="AS325" s="185"/>
      <c r="AT325" s="156"/>
      <c r="AU325" s="185"/>
      <c r="AV325" s="189"/>
      <c r="AW325" s="256"/>
      <c r="AX325" s="238"/>
      <c r="AY325" s="6"/>
      <c r="AZ325" s="239"/>
      <c r="BA325" s="239"/>
      <c r="BB325" s="130"/>
      <c r="BC325" s="27"/>
      <c r="BD325" s="239"/>
      <c r="BE325" s="230"/>
      <c r="BF325" s="132"/>
      <c r="BG325" s="230"/>
      <c r="BH325" s="132"/>
      <c r="BI325" s="1"/>
      <c r="BL325" s="1"/>
      <c r="BO325" s="257"/>
      <c r="BS325" s="257"/>
      <c r="BW325" s="257"/>
      <c r="CA325" s="257"/>
      <c r="CD325" s="257"/>
    </row>
    <row r="326" spans="1:83" ht="18" customHeight="1" x14ac:dyDescent="0.55000000000000004">
      <c r="A326" s="180"/>
      <c r="B326" s="147"/>
      <c r="C326" s="155"/>
      <c r="D326" s="155"/>
      <c r="E326" s="147"/>
      <c r="F326" s="147"/>
      <c r="G326" s="147"/>
      <c r="H326" s="135"/>
      <c r="I326" s="147"/>
      <c r="J326" s="135"/>
      <c r="K326" s="42"/>
      <c r="L326" s="146"/>
      <c r="M326" s="147"/>
      <c r="N326" s="135"/>
      <c r="O326" s="135"/>
      <c r="P326" s="147"/>
      <c r="Q326" s="147"/>
      <c r="R326" s="135"/>
      <c r="S326" s="135"/>
      <c r="T326" s="147"/>
      <c r="U326" s="147"/>
      <c r="V326" s="135"/>
      <c r="W326" s="42"/>
      <c r="X326" s="148"/>
      <c r="Z326" s="75"/>
      <c r="AA326" s="231"/>
      <c r="AB326" s="231"/>
      <c r="AC326" s="232"/>
      <c r="AD326" s="184"/>
      <c r="AE326" s="244"/>
      <c r="AF326" s="156"/>
      <c r="AG326" s="185"/>
      <c r="AH326" s="156"/>
      <c r="AI326" s="185"/>
      <c r="AJ326" s="186"/>
      <c r="AK326" s="187"/>
      <c r="AL326" s="156"/>
      <c r="AM326" s="185"/>
      <c r="AN326" s="156"/>
      <c r="AO326" s="185"/>
      <c r="AP326" s="188"/>
      <c r="AQ326" s="187"/>
      <c r="AR326" s="156"/>
      <c r="AS326" s="185"/>
      <c r="AT326" s="156"/>
      <c r="AU326" s="185"/>
      <c r="AV326" s="189"/>
      <c r="AX326"/>
      <c r="AY326"/>
      <c r="AZ326"/>
      <c r="BB326"/>
      <c r="BP326" s="45"/>
      <c r="BQ326" s="45"/>
      <c r="BR326" s="45"/>
      <c r="BS326" s="45"/>
    </row>
    <row r="327" spans="1:83" ht="7" customHeight="1" thickBot="1" x14ac:dyDescent="0.6">
      <c r="A327" s="66"/>
      <c r="B327" s="146"/>
      <c r="C327" s="155"/>
      <c r="D327" s="147"/>
      <c r="E327" s="147"/>
      <c r="F327" s="147"/>
      <c r="G327" s="147"/>
      <c r="H327" s="135"/>
      <c r="I327" s="147"/>
      <c r="J327" s="135"/>
      <c r="K327" s="148"/>
      <c r="L327" s="146"/>
      <c r="M327" s="147"/>
      <c r="N327" s="135"/>
      <c r="O327" s="135"/>
      <c r="P327" s="147"/>
      <c r="Q327" s="147"/>
      <c r="R327" s="135"/>
      <c r="S327" s="135"/>
      <c r="T327" s="147"/>
      <c r="U327" s="147"/>
      <c r="V327" s="135"/>
      <c r="W327" s="42"/>
      <c r="X327" s="148"/>
      <c r="Z327" s="66"/>
      <c r="AA327" s="64"/>
      <c r="AB327" s="64"/>
      <c r="AC327" s="64"/>
      <c r="AD327" s="184"/>
      <c r="AE327" s="244"/>
      <c r="AF327" s="156"/>
      <c r="AG327" s="185"/>
      <c r="AH327" s="156"/>
      <c r="AI327" s="185"/>
      <c r="AJ327" s="186"/>
      <c r="AK327" s="187"/>
      <c r="AL327" s="156"/>
      <c r="AM327" s="185"/>
      <c r="AN327" s="156"/>
      <c r="AO327" s="185"/>
      <c r="AP327" s="188"/>
      <c r="AQ327" s="187"/>
      <c r="AR327" s="156"/>
      <c r="AS327" s="185"/>
      <c r="AT327" s="156"/>
      <c r="AU327" s="185"/>
      <c r="AV327" s="189"/>
    </row>
    <row r="328" spans="1:83" x14ac:dyDescent="0.55000000000000004">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row>
    <row r="329" spans="1:83" x14ac:dyDescent="0.55000000000000004">
      <c r="AI329" s="261">
        <f>SUM(AI189:AI326)</f>
        <v>101</v>
      </c>
      <c r="BB329" s="45">
        <f>219-172</f>
        <v>47</v>
      </c>
    </row>
    <row r="330" spans="1:83" x14ac:dyDescent="0.55000000000000004">
      <c r="L330">
        <f>SUM(L97:L329)</f>
        <v>5493</v>
      </c>
      <c r="P330">
        <f>SUM(P97:P329)</f>
        <v>753</v>
      </c>
      <c r="AD330">
        <f>SUM(AD188:AD194)</f>
        <v>82</v>
      </c>
    </row>
    <row r="331" spans="1:83" x14ac:dyDescent="0.55000000000000004">
      <c r="A331" s="130"/>
      <c r="D331">
        <f>SUM(B229:B259)</f>
        <v>435</v>
      </c>
      <c r="Z331" s="130"/>
      <c r="AA331" s="130"/>
      <c r="AB331" s="130"/>
      <c r="AC331" s="130"/>
      <c r="AF331">
        <f>SUM(AD188:AD326)</f>
        <v>4233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95"/>
  <sheetViews>
    <sheetView workbookViewId="0">
      <pane xSplit="3" ySplit="1" topLeftCell="D82" activePane="bottomRight" state="frozen"/>
      <selection pane="topRight" activeCell="C1" sqref="C1"/>
      <selection pane="bottomLeft" activeCell="A2" sqref="A2"/>
      <selection pane="bottomRight" activeCell="I93" sqref="I9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6"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41"/>
      <c r="C87" s="1"/>
      <c r="AB87" s="281">
        <v>1</v>
      </c>
    </row>
    <row r="88" spans="2:30" s="266" customFormat="1" ht="5" customHeight="1" x14ac:dyDescent="0.55000000000000004">
      <c r="B88" s="265"/>
      <c r="C88" s="264"/>
      <c r="AA88" s="5"/>
    </row>
    <row r="89" spans="2:30" ht="5.5" customHeight="1" x14ac:dyDescent="0.55000000000000004">
      <c r="B89" s="258"/>
      <c r="C89" s="1"/>
    </row>
    <row r="90" spans="2:30" x14ac:dyDescent="0.55000000000000004">
      <c r="B90">
        <f>SUM(B2:B89)</f>
        <v>1312</v>
      </c>
      <c r="C90" s="1" t="s">
        <v>348</v>
      </c>
      <c r="D90" s="27">
        <f>SUM(D2:D89)</f>
        <v>413</v>
      </c>
      <c r="E90" s="27">
        <f>SUM(E2:E89)</f>
        <v>238</v>
      </c>
      <c r="F90" s="27">
        <f>SUM(F2:F89)</f>
        <v>152</v>
      </c>
      <c r="G90" s="27">
        <f>SUM(G2:G89)</f>
        <v>126</v>
      </c>
      <c r="H90" s="27">
        <f>SUM(H2:H89)</f>
        <v>91</v>
      </c>
      <c r="J90">
        <f t="shared" ref="J90:Z90" si="120">SUM(J2:J89)</f>
        <v>12</v>
      </c>
      <c r="K90">
        <f t="shared" si="120"/>
        <v>6</v>
      </c>
      <c r="L90">
        <f t="shared" si="120"/>
        <v>12</v>
      </c>
      <c r="M90">
        <f t="shared" si="120"/>
        <v>5</v>
      </c>
      <c r="N90">
        <f t="shared" si="120"/>
        <v>23</v>
      </c>
      <c r="O90">
        <f t="shared" si="120"/>
        <v>11</v>
      </c>
      <c r="P90">
        <f t="shared" si="120"/>
        <v>1</v>
      </c>
      <c r="Q90">
        <f t="shared" si="120"/>
        <v>8</v>
      </c>
      <c r="R90">
        <f t="shared" si="120"/>
        <v>1</v>
      </c>
      <c r="S90">
        <f t="shared" si="120"/>
        <v>11</v>
      </c>
      <c r="T90">
        <f t="shared" si="120"/>
        <v>27</v>
      </c>
      <c r="U90">
        <f t="shared" si="120"/>
        <v>44</v>
      </c>
      <c r="V90">
        <f t="shared" si="120"/>
        <v>7</v>
      </c>
      <c r="W90">
        <f t="shared" si="120"/>
        <v>16</v>
      </c>
      <c r="X90">
        <f t="shared" si="120"/>
        <v>69</v>
      </c>
      <c r="Y90">
        <f t="shared" si="120"/>
        <v>25</v>
      </c>
      <c r="Z90">
        <f t="shared" si="120"/>
        <v>14</v>
      </c>
    </row>
    <row r="91" spans="2:30" x14ac:dyDescent="0.55000000000000004">
      <c r="C91" s="1"/>
    </row>
    <row r="92" spans="2:30" ht="5" customHeight="1" x14ac:dyDescent="0.55000000000000004">
      <c r="C92" s="1"/>
    </row>
    <row r="95" spans="2:30" x14ac:dyDescent="0.55000000000000004">
      <c r="B95" s="241">
        <v>1</v>
      </c>
      <c r="J9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6" zoomScale="70" zoomScaleNormal="70" workbookViewId="0">
      <selection activeCell="U82" sqref="U82"/>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30"/>
  <sheetViews>
    <sheetView topLeftCell="A2" workbookViewId="0">
      <pane xSplit="2" ySplit="2" topLeftCell="C121" activePane="bottomRight" state="frozen"/>
      <selection activeCell="O24" sqref="O24"/>
      <selection pane="topRight" activeCell="O24" sqref="O24"/>
      <selection pane="bottomLeft" activeCell="O24" sqref="O24"/>
      <selection pane="bottomRight" activeCell="D130" sqref="D13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28" si="702">+I120+H121</f>
        <v>981</v>
      </c>
      <c r="J121" s="130">
        <v>4</v>
      </c>
      <c r="K121" s="254">
        <f t="shared" ref="K121:K123" si="703">+K120+J121</f>
        <v>903</v>
      </c>
      <c r="L121" s="278">
        <f t="shared" si="633"/>
        <v>4</v>
      </c>
      <c r="M121" s="5"/>
      <c r="N121" s="254">
        <f t="shared" ref="N121:N128"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c r="Q127" s="6">
        <v>24</v>
      </c>
      <c r="R127" s="280">
        <f t="shared" ref="R127" si="736">+R126+Q127</f>
        <v>108</v>
      </c>
      <c r="S127" s="240">
        <f t="shared" ref="S127" si="737">+S126+Q127</f>
        <v>347</v>
      </c>
      <c r="T127" s="255">
        <f t="shared" ref="T127" si="738">+T126+O127-P127-Q127</f>
        <v>244</v>
      </c>
      <c r="U127" s="1">
        <f t="shared" ref="U127:U128"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c r="Q128" s="6">
        <v>33</v>
      </c>
      <c r="R128" s="280">
        <f t="shared" ref="R128" si="745">+R127+Q128</f>
        <v>141</v>
      </c>
      <c r="S128" s="240">
        <f t="shared" ref="S128" si="746">+S127+Q128</f>
        <v>380</v>
      </c>
      <c r="T128" s="255">
        <f t="shared" ref="T128" si="747">+T127+O128-P128-Q128</f>
        <v>211</v>
      </c>
      <c r="U128" s="1">
        <f t="shared" ref="U128"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2:26" x14ac:dyDescent="0.55000000000000004">
      <c r="B129" s="250"/>
      <c r="C129" s="45"/>
      <c r="G129" s="1"/>
      <c r="H129" s="130"/>
      <c r="I129" s="249"/>
      <c r="J129" s="130"/>
      <c r="K129" s="254"/>
      <c r="L129" s="277"/>
      <c r="M129" s="5"/>
      <c r="N129" s="254"/>
      <c r="O129" s="130"/>
      <c r="P129" s="5"/>
      <c r="Q129" s="6"/>
      <c r="R129" s="273"/>
      <c r="S129" s="240"/>
      <c r="T129" s="255"/>
      <c r="U129" s="1"/>
      <c r="V129" s="5"/>
      <c r="W129" s="27"/>
      <c r="X129" s="255"/>
      <c r="Y129" s="5"/>
      <c r="Z129" s="252"/>
    </row>
    <row r="130" spans="2: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2" t="s">
        <v>2</v>
      </c>
      <c r="C4" s="36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2" t="s">
        <v>38</v>
      </c>
      <c r="CI4" s="362"/>
      <c r="CJ4" s="362"/>
      <c r="CK4" s="362"/>
      <c r="CL4" s="362"/>
    </row>
    <row r="5" spans="2:90" x14ac:dyDescent="0.55000000000000004">
      <c r="B5" t="s">
        <v>3</v>
      </c>
      <c r="C5" t="s">
        <v>1</v>
      </c>
      <c r="D5" s="362" t="s">
        <v>4</v>
      </c>
      <c r="E5" s="36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2020-11-14T05:49:53Z</dcterms:modified>
</cp:coreProperties>
</file>