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1991C5CE-5E57-4CE8-8044-1470DC568BA8}"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331" i="5" l="1"/>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97"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97" i="7"/>
  <c r="P97"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97" i="7" l="1"/>
  <c r="Z97" i="7"/>
  <c r="Y97" i="7"/>
  <c r="X97" i="7"/>
  <c r="W97" i="7"/>
  <c r="V97" i="7"/>
  <c r="F97" i="7"/>
  <c r="G97" i="7"/>
  <c r="U97" i="7"/>
  <c r="T97" i="7"/>
  <c r="S97" i="7"/>
  <c r="O97" i="7"/>
  <c r="N97" i="7"/>
  <c r="M97" i="7"/>
  <c r="L97" i="7"/>
  <c r="H97" i="7"/>
  <c r="K97" i="7"/>
  <c r="E97"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2"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97"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3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36"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3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38" i="5"/>
  <c r="AD33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37" i="5"/>
  <c r="L33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97"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<sst xmlns="http://schemas.openxmlformats.org/spreadsheetml/2006/main" count="632" uniqueCount="420">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</sst>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国家衛健委発表に基づく感染状況!$X$27:$X$335</c:f>
              <c:numCache>
                <c:formatCode>#,##0_);[Red]\(#,##0\)</c:formatCode>
                <c:ptCount val="30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国家衛健委発表に基づく感染状況!$Y$27:$Y$335</c:f>
              <c:numCache>
                <c:formatCode>General</c:formatCode>
                <c:ptCount val="30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香港マカオ台湾の患者・海外輸入症例・無症状病原体保有者!$AX$169:$AX$333</c:f>
              <c:numCache>
                <c:formatCode>m"月"d"日"</c:formatCode>
                <c:ptCount val="16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numCache>
            </c:numRef>
          </c:cat>
          <c:val>
            <c:numRef>
              <c:f>香港マカオ台湾の患者・海外輸入症例・無症状病原体保有者!$AY$169:$AY$333</c:f>
              <c:numCache>
                <c:formatCode>General</c:formatCode>
                <c:ptCount val="16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香港マカオ台湾の患者・海外輸入症例・無症状病原体保有者!$AX$169:$AX$333</c:f>
              <c:numCache>
                <c:formatCode>m"月"d"日"</c:formatCode>
                <c:ptCount val="16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numCache>
            </c:numRef>
          </c:cat>
          <c:val>
            <c:numRef>
              <c:f>香港マカオ台湾の患者・海外輸入症例・無症状病原体保有者!$BB$169:$BB$333</c:f>
              <c:numCache>
                <c:formatCode>General</c:formatCode>
                <c:ptCount val="16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香港マカオ台湾の患者・海外輸入症例・無症状病原体保有者!$AX$169:$AX$333</c:f>
              <c:numCache>
                <c:formatCode>m"月"d"日"</c:formatCode>
                <c:ptCount val="16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numCache>
            </c:numRef>
          </c:cat>
          <c:val>
            <c:numRef>
              <c:f>香港マカオ台湾の患者・海外輸入症例・無症状病原体保有者!$AZ$169:$AZ$333</c:f>
              <c:numCache>
                <c:formatCode>General</c:formatCode>
                <c:ptCount val="16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香港マカオ台湾の患者・海外輸入症例・無症状病原体保有者!$AX$169:$AX$333</c:f>
              <c:numCache>
                <c:formatCode>m"月"d"日"</c:formatCode>
                <c:ptCount val="16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numCache>
            </c:numRef>
          </c:cat>
          <c:val>
            <c:numRef>
              <c:f>香港マカオ台湾の患者・海外輸入症例・無症状病原体保有者!$BC$169:$BC$333</c:f>
              <c:numCache>
                <c:formatCode>General</c:formatCode>
                <c:ptCount val="16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香港マカオ台湾の患者・海外輸入症例・無症状病原体保有者!$CE$29:$CE$334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香港マカオ台湾の患者・海外輸入症例・無症状病原体保有者!$CB$29:$CB$334</c:f>
              <c:numCache>
                <c:formatCode>General</c:formatCode>
                <c:ptCount val="30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香港マカオ台湾の患者・海外輸入症例・無症状病原体保有者!$CC$29:$CC$334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新疆の情況!$U$6:$U$137</c:f>
              <c:strCache>
                <c:ptCount val="13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strCache>
            </c:strRef>
          </c:cat>
          <c:val>
            <c:numRef>
              <c:f>新疆の情況!$V$6:$V$137</c:f>
              <c:numCache>
                <c:formatCode>General</c:formatCode>
                <c:ptCount val="13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新疆の情況!$U$6:$U$137</c:f>
              <c:strCache>
                <c:ptCount val="13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strCache>
            </c:strRef>
          </c:cat>
          <c:val>
            <c:numRef>
              <c:f>新疆の情況!$Y$6:$Y$137</c:f>
              <c:numCache>
                <c:formatCode>General</c:formatCode>
                <c:ptCount val="13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新疆の情況!$U$6:$U$137</c:f>
              <c:strCache>
                <c:ptCount val="13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strCache>
            </c:strRef>
          </c:cat>
          <c:val>
            <c:numRef>
              <c:f>新疆の情況!$W$6:$W$137</c:f>
              <c:numCache>
                <c:formatCode>General</c:formatCode>
                <c:ptCount val="13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新疆の情況!$U$6:$U$137</c:f>
              <c:strCache>
                <c:ptCount val="13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strCache>
            </c:strRef>
          </c:cat>
          <c:val>
            <c:numRef>
              <c:f>新疆の情況!$X$6:$X$137</c:f>
              <c:numCache>
                <c:formatCode>General</c:formatCode>
                <c:ptCount val="13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新疆の情況!$U$6:$U$137</c:f>
              <c:strCache>
                <c:ptCount val="13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strCache>
            </c:strRef>
          </c:cat>
          <c:val>
            <c:numRef>
              <c:f>新疆の情況!$Z$6:$Z$137</c:f>
              <c:numCache>
                <c:formatCode>General</c:formatCode>
                <c:ptCount val="13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国家衛健委発表に基づく感染状況!$X$27:$X$335</c:f>
              <c:numCache>
                <c:formatCode>#,##0_);[Red]\(#,##0\)</c:formatCode>
                <c:ptCount val="30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国家衛健委発表に基づく感染状況!$Y$27:$Y$335</c:f>
              <c:numCache>
                <c:formatCode>General</c:formatCode>
                <c:ptCount val="30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国家衛健委発表に基づく感染状況!$AA$27:$AA$335</c:f>
              <c:numCache>
                <c:formatCode>General</c:formatCode>
                <c:ptCount val="30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国家衛健委発表に基づく感染状況!$AB$27:$AB$335</c:f>
              <c:numCache>
                <c:formatCode>General</c:formatCode>
                <c:ptCount val="30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省市別輸入症例数変化!$AB$2:$AB$94</c:f>
              <c:numCache>
                <c:formatCode>m"月"d"日"</c:formatCode>
                <c:ptCount val="9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formatCode="General">
                  <c:v>1</c:v>
                </c:pt>
              </c:numCache>
            </c:numRef>
          </c:cat>
          <c:val>
            <c:numRef>
              <c:f>省市別輸入症例数変化!$AD$2:$AD$94</c:f>
              <c:numCache>
                <c:formatCode>General</c:formatCode>
                <c:ptCount val="9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省市別輸入症例数変化!$AB$2:$AB$94</c:f>
              <c:numCache>
                <c:formatCode>m"月"d"日"</c:formatCode>
                <c:ptCount val="9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formatCode="General">
                  <c:v>1</c:v>
                </c:pt>
              </c:numCache>
            </c:numRef>
          </c:cat>
          <c:val>
            <c:numRef>
              <c:f>省市別輸入症例数変化!$AC$2:$AC$94</c:f>
              <c:numCache>
                <c:formatCode>0_);[Red]\(0\)</c:formatCode>
                <c:ptCount val="9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省市別輸入症例数変化!$D$2:$D$95</c:f>
              <c:numCache>
                <c:formatCode>General</c:formatCode>
                <c:ptCount val="9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省市別輸入症例数変化!$E$2:$E$95</c:f>
              <c:numCache>
                <c:formatCode>General</c:formatCode>
                <c:ptCount val="9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省市別輸入症例数変化!$F$2:$F$95</c:f>
              <c:numCache>
                <c:formatCode>General</c:formatCode>
                <c:ptCount val="9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省市別輸入症例数変化!$G$2:$G$95</c:f>
              <c:numCache>
                <c:formatCode>General</c:formatCode>
                <c:ptCount val="9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省市別輸入症例数変化!$H$2:$H$95</c:f>
              <c:numCache>
                <c:formatCode>General</c:formatCode>
                <c:ptCount val="9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numCache>
            </c:numRef>
          </c:cat>
          <c:val>
            <c:numRef>
              <c:f>省市別輸入症例数変化!$I$2:$I$95</c:f>
              <c:numCache>
                <c:formatCode>0_);[Red]\(0\)</c:formatCode>
                <c:ptCount val="9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国家衛健委発表に基づく感染状況!$X$27:$X$335</c:f>
              <c:numCache>
                <c:formatCode>#,##0_);[Red]\(#,##0\)</c:formatCode>
                <c:ptCount val="30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国家衛健委発表に基づく感染状況!$Y$27:$Y$335</c:f>
              <c:numCache>
                <c:formatCode>General</c:formatCode>
                <c:ptCount val="30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国家衛健委発表に基づく感染状況!$AA$27:$AA$335</c:f>
              <c:numCache>
                <c:formatCode>General</c:formatCode>
                <c:ptCount val="30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国家衛健委発表に基づく感染状況!$AB$27:$AB$335</c:f>
              <c:numCache>
                <c:formatCode>General</c:formatCode>
                <c:ptCount val="30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国家衛健委発表に基づく感染状況!$AA$27:$AA$335</c:f>
              <c:numCache>
                <c:formatCode>General</c:formatCode>
                <c:ptCount val="30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国家衛健委発表に基づく感染状況!$Z$27:$Z$335</c:f>
              <c:numCache>
                <c:formatCode>m"月"d"日"</c:formatCode>
                <c:ptCount val="3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numCache>
            </c:numRef>
          </c:cat>
          <c:val>
            <c:numRef>
              <c:f>国家衛健委発表に基づく感染状況!$AB$27:$AB$335</c:f>
              <c:numCache>
                <c:formatCode>General</c:formatCode>
                <c:ptCount val="30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香港マカオ台湾の患者・海外輸入症例・無症状病原体保有者!$CE$29:$CE$334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香港マカオ台湾の患者・海外輸入症例・無症状病原体保有者!$CB$29:$CB$334</c:f>
              <c:numCache>
                <c:formatCode>General</c:formatCode>
                <c:ptCount val="30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香港マカオ台湾の患者・海外輸入症例・無症状病原体保有者!$CC$29:$CC$334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香港マカオ台湾の患者・海外輸入症例・無症状病原体保有者!$BE$70:$BE$334</c:f>
              <c:numCache>
                <c:formatCode>m"月"d"日"</c:formatCode>
                <c:ptCount val="26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numCache>
            </c:numRef>
          </c:cat>
          <c:val>
            <c:numRef>
              <c:f>香港マカオ台湾の患者・海外輸入症例・無症状病原体保有者!$BF$70:$BF$334</c:f>
              <c:numCache>
                <c:formatCode>General</c:formatCode>
                <c:ptCount val="26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香港マカオ台湾の患者・海外輸入症例・無症状病原体保有者!$BG$70:$BG$334</c:f>
              <c:numCache>
                <c:formatCode>m"月"d"日"</c:formatCode>
                <c:ptCount val="26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numCache>
            </c:numRef>
          </c:cat>
          <c:val>
            <c:numRef>
              <c:f>香港マカオ台湾の患者・海外輸入症例・無症状病原体保有者!$BH$70:$BH$334</c:f>
              <c:numCache>
                <c:formatCode>General</c:formatCode>
                <c:ptCount val="26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香港マカオ台湾の患者・海外輸入症例・無症状病原体保有者!$BT$29:$BT$334</c:f>
              <c:numCache>
                <c:formatCode>General</c:formatCode>
                <c:ptCount val="30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香港マカオ台湾の患者・海外輸入症例・無症状病原体保有者!$BU$29:$BU$334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香港マカオ台湾の患者・海外輸入症例・無症状病原体保有者!$BV$29:$BV$334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香港マカオ台湾の患者・海外輸入症例・無症状病原体保有者!$BP$29:$BP$334</c:f>
              <c:numCache>
                <c:formatCode>General</c:formatCode>
                <c:ptCount val="30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香港マカオ台湾の患者・海外輸入症例・無症状病原体保有者!$BQ$29:$BQ$334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香港マカオ台湾の患者・海外輸入症例・無症状病原体保有者!$BR$29:$BR$334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香港マカオ台湾の患者・海外輸入症例・無症状病原体保有者!$BX$29:$BX$334</c:f>
              <c:numCache>
                <c:formatCode>General</c:formatCode>
                <c:ptCount val="30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香港マカオ台湾の患者・海外輸入症例・無症状病原体保有者!$BY$29:$BY$334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香港マカオ台湾の患者・海外輸入症例・無症状病原体保有者!$BW$29:$BW$334</c:f>
              <c:numCache>
                <c:formatCode>m"月"d"日"</c:formatCode>
                <c:ptCount val="3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numCache>
            </c:numRef>
          </c:cat>
          <c:val>
            <c:numRef>
              <c:f>香港マカオ台湾の患者・海外輸入症例・無症状病原体保有者!$BZ$29:$BZ$334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香港マカオ台湾の患者・海外輸入症例・無症状病原体保有者!$BI$97:$BI$333</c:f>
              <c:numCache>
                <c:formatCode>m"月"d"日"</c:formatCode>
                <c:ptCount val="23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numCache>
            </c:numRef>
          </c:cat>
          <c:val>
            <c:numRef>
              <c:f>香港マカオ台湾の患者・海外輸入症例・無症状病原体保有者!$BJ$97:$BJ$333</c:f>
              <c:numCache>
                <c:formatCode>General</c:formatCode>
                <c:ptCount val="23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香港マカオ台湾の患者・海外輸入症例・無症状病原体保有者!$BI$97:$BI$333</c:f>
              <c:numCache>
                <c:formatCode>m"月"d"日"</c:formatCode>
                <c:ptCount val="23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numCache>
            </c:numRef>
          </c:cat>
          <c:val>
            <c:numRef>
              <c:f>香港マカオ台湾の患者・海外輸入症例・無症状病原体保有者!$BK$97:$BK$333</c:f>
              <c:numCache>
                <c:formatCode>General</c:formatCode>
                <c:ptCount val="23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香港マカオ台湾の患者・海外輸入症例・無症状病原体保有者!$BL$97:$BL$333</c:f>
              <c:numCache>
                <c:formatCode>m"月"d"日"</c:formatCode>
                <c:ptCount val="23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numCache>
            </c:numRef>
          </c:cat>
          <c:val>
            <c:numRef>
              <c:f>香港マカオ台湾の患者・海外輸入症例・無症状病原体保有者!$BM$97:$BM$333</c:f>
              <c:numCache>
                <c:formatCode>General</c:formatCode>
                <c:ptCount val="23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香港マカオ台湾の患者・海外輸入症例・無症状病原体保有者!$BL$97:$BL$333</c:f>
              <c:numCache>
                <c:formatCode>m"月"d"日"</c:formatCode>
                <c:ptCount val="23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numCache>
            </c:numRef>
          </c:cat>
          <c:val>
            <c:numRef>
              <c:f>香港マカオ台湾の患者・海外輸入症例・無症状病原体保有者!$BN$97:$BN$333</c:f>
              <c:numCache>
                <c:formatCode>General</c:formatCode>
                <c:ptCount val="23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44"/>
  <sheetViews>
    <sheetView tabSelected="1" workbookViewId="0">
      <pane xSplit="2" ySplit="5" topLeftCell="C330" activePane="bottomRight" state="frozen"/>
      <selection pane="topRight" activeCell="C1" sqref="C1"/>
      <selection pane="bottomLeft" activeCell="A8" sqref="A8"/>
      <selection pane="bottomRight" activeCell="C333" sqref="C33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4" t="s">
        <v>78</v>
      </c>
      <c r="D1" s="284"/>
      <c r="E1" s="284"/>
      <c r="F1" s="284"/>
      <c r="G1" s="284"/>
      <c r="H1" s="284"/>
      <c r="I1" s="284"/>
      <c r="J1" s="284"/>
      <c r="K1" s="284"/>
      <c r="L1" s="284"/>
      <c r="M1" s="284"/>
      <c r="N1" s="284"/>
      <c r="O1" s="284"/>
      <c r="P1" s="87"/>
      <c r="Q1" s="87"/>
      <c r="R1" s="87"/>
      <c r="S1" s="87"/>
      <c r="T1" s="87"/>
      <c r="U1" s="86">
        <v>44156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1" t="s">
        <v>72</v>
      </c>
      <c r="D4" s="292"/>
      <c r="E4" s="292"/>
      <c r="F4" s="302"/>
      <c r="G4" s="291" t="s">
        <v>68</v>
      </c>
      <c r="H4" s="292"/>
      <c r="I4" s="297" t="s">
        <v>87</v>
      </c>
      <c r="J4" s="293" t="s">
        <v>71</v>
      </c>
      <c r="K4" s="294"/>
      <c r="L4" s="295" t="s">
        <v>70</v>
      </c>
      <c r="M4" s="296"/>
      <c r="N4" s="285" t="s">
        <v>73</v>
      </c>
      <c r="O4" s="286"/>
      <c r="P4" s="299" t="s">
        <v>92</v>
      </c>
      <c r="Q4" s="300"/>
      <c r="R4" s="299" t="s">
        <v>88</v>
      </c>
      <c r="S4" s="300"/>
      <c r="T4" s="301"/>
      <c r="U4" s="287" t="s">
        <v>75</v>
      </c>
    </row>
    <row r="5" spans="2:21" ht="18.5" customHeight="1" thickBot="1" x14ac:dyDescent="0.6">
      <c r="B5" s="63" t="s">
        <v>76</v>
      </c>
      <c r="C5" s="289" t="s">
        <v>69</v>
      </c>
      <c r="D5" s="290"/>
      <c r="E5" s="92" t="s">
        <v>9</v>
      </c>
      <c r="F5" s="71" t="s">
        <v>86</v>
      </c>
      <c r="G5" s="69" t="s">
        <v>69</v>
      </c>
      <c r="H5" s="70" t="s">
        <v>9</v>
      </c>
      <c r="I5" s="298"/>
      <c r="J5" s="69" t="s">
        <v>69</v>
      </c>
      <c r="K5" s="70" t="s">
        <v>74</v>
      </c>
      <c r="L5" s="69" t="s">
        <v>69</v>
      </c>
      <c r="M5" s="70" t="s">
        <v>9</v>
      </c>
      <c r="N5" s="69" t="s">
        <v>69</v>
      </c>
      <c r="O5" s="71" t="s">
        <v>9</v>
      </c>
      <c r="P5" s="88" t="s">
        <v>105</v>
      </c>
      <c r="Q5" s="71" t="s">
        <v>9</v>
      </c>
      <c r="R5" s="119" t="s">
        <v>90</v>
      </c>
      <c r="S5" s="68" t="s">
        <v>91</v>
      </c>
      <c r="T5" s="68" t="s">
        <v>89</v>
      </c>
      <c r="U5" s="28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B333" s="77"/>
      <c r="C333" s="48"/>
      <c r="D333" s="84"/>
      <c r="E333" s="110"/>
      <c r="F333" s="57"/>
      <c r="G333" s="48"/>
      <c r="H333" s="89"/>
      <c r="I333" s="89"/>
      <c r="J333" s="269"/>
      <c r="K333" s="56"/>
      <c r="L333" s="48"/>
      <c r="M333" s="89"/>
      <c r="N333" s="48"/>
      <c r="O333" s="89"/>
      <c r="P333" s="111"/>
      <c r="Q333" s="57"/>
      <c r="R333" s="48"/>
      <c r="S333" s="118"/>
      <c r="T333" s="57"/>
      <c r="U333" s="78"/>
      <c r="W333" s="121"/>
      <c r="X333" s="122"/>
      <c r="Y333" s="97"/>
      <c r="Z333" s="123"/>
      <c r="AA333" s="97"/>
      <c r="AB333" s="97"/>
    </row>
    <row r="334" spans="1:28" x14ac:dyDescent="0.55000000000000004">
      <c r="B334" s="77"/>
      <c r="C334" s="59"/>
      <c r="D334" s="49"/>
      <c r="E334" s="61"/>
      <c r="F334" s="60"/>
      <c r="G334" s="59"/>
      <c r="H334" s="61"/>
      <c r="I334" s="55"/>
      <c r="J334" s="59"/>
      <c r="K334" s="61"/>
      <c r="L334" s="59"/>
      <c r="M334" s="61"/>
      <c r="N334" s="48"/>
      <c r="O334" s="60"/>
      <c r="P334" s="124"/>
      <c r="Q334" s="60"/>
      <c r="R334" s="48"/>
      <c r="S334" s="60"/>
      <c r="T334" s="60"/>
      <c r="U334" s="78"/>
    </row>
    <row r="335" spans="1:28" ht="9.5" customHeight="1" thickBot="1" x14ac:dyDescent="0.6">
      <c r="B335" s="66"/>
      <c r="C335" s="79"/>
      <c r="D335" s="80"/>
      <c r="E335" s="82"/>
      <c r="F335" s="95"/>
      <c r="G335" s="79"/>
      <c r="H335" s="82"/>
      <c r="I335" s="82"/>
      <c r="J335" s="79"/>
      <c r="K335" s="82"/>
      <c r="L335" s="79"/>
      <c r="M335" s="82"/>
      <c r="N335" s="83"/>
      <c r="O335" s="81"/>
      <c r="P335" s="94"/>
      <c r="Q335" s="95"/>
      <c r="R335" s="120"/>
      <c r="S335" s="95"/>
      <c r="T335" s="95"/>
      <c r="U335" s="67"/>
    </row>
    <row r="337" spans="2:21" ht="13" customHeight="1" x14ac:dyDescent="0.55000000000000004">
      <c r="E337" s="112"/>
      <c r="F337" s="113"/>
      <c r="G337" s="112" t="s">
        <v>80</v>
      </c>
      <c r="H337" s="113"/>
      <c r="I337" s="113"/>
      <c r="J337" s="113"/>
      <c r="U337" s="72"/>
    </row>
    <row r="338" spans="2:21" ht="13" customHeight="1" x14ac:dyDescent="0.55000000000000004">
      <c r="E338" s="112" t="s">
        <v>98</v>
      </c>
      <c r="F338" s="113"/>
      <c r="G338" s="282" t="s">
        <v>79</v>
      </c>
      <c r="H338" s="283"/>
      <c r="I338" s="112" t="s">
        <v>106</v>
      </c>
      <c r="J338" s="113"/>
    </row>
    <row r="339" spans="2:21" ht="13" customHeight="1" x14ac:dyDescent="0.55000000000000004">
      <c r="B339" s="130"/>
      <c r="E339" s="114" t="s">
        <v>108</v>
      </c>
      <c r="F339" s="113"/>
      <c r="G339" s="115"/>
      <c r="H339" s="115"/>
      <c r="I339" s="112" t="s">
        <v>107</v>
      </c>
      <c r="J339" s="113"/>
    </row>
    <row r="340" spans="2:21" ht="18.5" customHeight="1" x14ac:dyDescent="0.55000000000000004">
      <c r="E340" s="112" t="s">
        <v>96</v>
      </c>
      <c r="F340" s="113"/>
      <c r="G340" s="112" t="s">
        <v>97</v>
      </c>
      <c r="H340" s="113"/>
      <c r="I340" s="113"/>
      <c r="J340" s="113"/>
    </row>
    <row r="341" spans="2:21" ht="13" customHeight="1" x14ac:dyDescent="0.55000000000000004">
      <c r="E341" s="112" t="s">
        <v>98</v>
      </c>
      <c r="F341" s="113"/>
      <c r="G341" s="112" t="s">
        <v>99</v>
      </c>
      <c r="H341" s="113"/>
      <c r="I341" s="113"/>
      <c r="J341" s="113"/>
    </row>
    <row r="342" spans="2:21" ht="13" customHeight="1" x14ac:dyDescent="0.55000000000000004">
      <c r="E342" s="112" t="s">
        <v>98</v>
      </c>
      <c r="F342" s="113"/>
      <c r="G342" s="112" t="s">
        <v>100</v>
      </c>
      <c r="H342" s="113"/>
      <c r="I342" s="113"/>
      <c r="J342" s="113"/>
    </row>
    <row r="343" spans="2:21" ht="13" customHeight="1" x14ac:dyDescent="0.55000000000000004">
      <c r="E343" s="112" t="s">
        <v>101</v>
      </c>
      <c r="F343" s="113"/>
      <c r="G343" s="112" t="s">
        <v>102</v>
      </c>
      <c r="H343" s="113"/>
      <c r="I343" s="113"/>
      <c r="J343" s="113"/>
    </row>
    <row r="344" spans="2:21" ht="13" customHeight="1" x14ac:dyDescent="0.55000000000000004">
      <c r="E344" s="112" t="s">
        <v>103</v>
      </c>
      <c r="F344" s="113"/>
      <c r="G344" s="112" t="s">
        <v>104</v>
      </c>
      <c r="H344" s="113"/>
      <c r="I344" s="113"/>
      <c r="J344" s="113"/>
    </row>
  </sheetData>
  <mergeCells count="12">
    <mergeCell ref="G338:H33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38"/>
  <sheetViews>
    <sheetView topLeftCell="A5" zoomScale="96" zoomScaleNormal="96" workbookViewId="0">
      <pane xSplit="1" ySplit="3" topLeftCell="B328" activePane="bottomRight" state="frozen"/>
      <selection activeCell="A5" sqref="A5"/>
      <selection pane="topRight" activeCell="B5" sqref="B5"/>
      <selection pane="bottomLeft" activeCell="A8" sqref="A8"/>
      <selection pane="bottomRight" activeCell="D335" sqref="D335"/>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48" t="s">
        <v>130</v>
      </c>
      <c r="C4" s="349"/>
      <c r="D4" s="349"/>
      <c r="E4" s="349"/>
      <c r="F4" s="349"/>
      <c r="G4" s="349"/>
      <c r="H4" s="349"/>
      <c r="I4" s="349"/>
      <c r="J4" s="349"/>
      <c r="K4" s="35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21" t="s">
        <v>76</v>
      </c>
      <c r="B5" s="353" t="s">
        <v>134</v>
      </c>
      <c r="C5" s="351"/>
      <c r="D5" s="351"/>
      <c r="E5" s="351"/>
      <c r="F5" s="354" t="s">
        <v>135</v>
      </c>
      <c r="G5" s="351" t="s">
        <v>131</v>
      </c>
      <c r="H5" s="351"/>
      <c r="I5" s="351"/>
      <c r="J5" s="351" t="s">
        <v>132</v>
      </c>
      <c r="K5" s="352"/>
      <c r="L5" s="340" t="s">
        <v>69</v>
      </c>
      <c r="M5" s="341"/>
      <c r="N5" s="344" t="s">
        <v>9</v>
      </c>
      <c r="O5" s="345"/>
      <c r="P5" s="333" t="s">
        <v>128</v>
      </c>
      <c r="Q5" s="334"/>
      <c r="R5" s="334"/>
      <c r="S5" s="335"/>
      <c r="T5" s="309" t="s">
        <v>88</v>
      </c>
      <c r="U5" s="310"/>
      <c r="V5" s="310"/>
      <c r="W5" s="310"/>
      <c r="X5" s="311"/>
      <c r="Y5" s="131"/>
      <c r="Z5" s="321" t="s">
        <v>76</v>
      </c>
      <c r="AA5" s="323" t="s">
        <v>161</v>
      </c>
      <c r="AB5" s="324"/>
      <c r="AC5" s="325"/>
      <c r="AD5" s="317" t="s">
        <v>142</v>
      </c>
      <c r="AE5" s="318"/>
      <c r="AF5" s="304"/>
      <c r="AG5" s="304"/>
      <c r="AH5" s="304"/>
      <c r="AI5" s="304"/>
      <c r="AJ5" s="319"/>
      <c r="AK5" s="303" t="s">
        <v>143</v>
      </c>
      <c r="AL5" s="304"/>
      <c r="AM5" s="304"/>
      <c r="AN5" s="304"/>
      <c r="AO5" s="304"/>
      <c r="AP5" s="331"/>
      <c r="AQ5" s="303" t="s">
        <v>144</v>
      </c>
      <c r="AR5" s="304"/>
      <c r="AS5" s="304"/>
      <c r="AT5" s="304"/>
      <c r="AU5" s="304"/>
      <c r="AV5" s="305"/>
    </row>
    <row r="6" spans="1:83" ht="18" customHeight="1" x14ac:dyDescent="0.55000000000000004">
      <c r="A6" s="321"/>
      <c r="B6" s="356" t="s">
        <v>148</v>
      </c>
      <c r="C6" s="357"/>
      <c r="D6" s="329" t="s">
        <v>86</v>
      </c>
      <c r="E6" s="358" t="s">
        <v>136</v>
      </c>
      <c r="F6" s="355"/>
      <c r="G6" s="329" t="s">
        <v>133</v>
      </c>
      <c r="H6" s="329" t="s">
        <v>9</v>
      </c>
      <c r="I6" s="329" t="s">
        <v>86</v>
      </c>
      <c r="J6" s="329" t="s">
        <v>133</v>
      </c>
      <c r="K6" s="360" t="s">
        <v>9</v>
      </c>
      <c r="L6" s="342"/>
      <c r="M6" s="343"/>
      <c r="N6" s="346"/>
      <c r="O6" s="347"/>
      <c r="P6" s="336"/>
      <c r="Q6" s="337"/>
      <c r="R6" s="337"/>
      <c r="S6" s="338"/>
      <c r="T6" s="312"/>
      <c r="U6" s="313"/>
      <c r="V6" s="313"/>
      <c r="W6" s="313"/>
      <c r="X6" s="314"/>
      <c r="Y6" s="131"/>
      <c r="Z6" s="321"/>
      <c r="AA6" s="326"/>
      <c r="AB6" s="327"/>
      <c r="AC6" s="328"/>
      <c r="AD6" s="315" t="s">
        <v>141</v>
      </c>
      <c r="AE6" s="316"/>
      <c r="AF6" s="307"/>
      <c r="AG6" s="307" t="s">
        <v>140</v>
      </c>
      <c r="AH6" s="307"/>
      <c r="AI6" s="307" t="s">
        <v>132</v>
      </c>
      <c r="AJ6" s="320"/>
      <c r="AK6" s="306" t="s">
        <v>141</v>
      </c>
      <c r="AL6" s="307"/>
      <c r="AM6" s="307" t="s">
        <v>140</v>
      </c>
      <c r="AN6" s="307"/>
      <c r="AO6" s="307" t="s">
        <v>132</v>
      </c>
      <c r="AP6" s="332"/>
      <c r="AQ6" s="306" t="s">
        <v>141</v>
      </c>
      <c r="AR6" s="307"/>
      <c r="AS6" s="307" t="s">
        <v>140</v>
      </c>
      <c r="AT6" s="307"/>
      <c r="AU6" s="307" t="s">
        <v>132</v>
      </c>
      <c r="AV6" s="308"/>
      <c r="AY6" s="45" t="s">
        <v>178</v>
      </c>
      <c r="AZ6" s="45" t="s">
        <v>179</v>
      </c>
      <c r="BB6" s="45" t="s">
        <v>177</v>
      </c>
      <c r="BC6" t="s">
        <v>180</v>
      </c>
      <c r="BE6" t="s">
        <v>162</v>
      </c>
      <c r="BG6" t="s">
        <v>162</v>
      </c>
      <c r="BI6" t="s">
        <v>164</v>
      </c>
      <c r="BP6" t="s">
        <v>142</v>
      </c>
      <c r="BT6" t="s">
        <v>143</v>
      </c>
      <c r="BX6" t="s">
        <v>144</v>
      </c>
      <c r="CA6" t="s">
        <v>142</v>
      </c>
    </row>
    <row r="7" spans="1:83" ht="36.5" thickBot="1" x14ac:dyDescent="0.6">
      <c r="A7" s="322"/>
      <c r="B7" s="141" t="s">
        <v>133</v>
      </c>
      <c r="C7" s="133" t="s">
        <v>9</v>
      </c>
      <c r="D7" s="330"/>
      <c r="E7" s="359"/>
      <c r="F7" s="330"/>
      <c r="G7" s="330"/>
      <c r="H7" s="330"/>
      <c r="I7" s="330"/>
      <c r="J7" s="330"/>
      <c r="K7" s="36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39" t="s">
        <v>176</v>
      </c>
      <c r="AY7" s="339"/>
      <c r="AZ7" s="339"/>
      <c r="BA7" s="339"/>
      <c r="BB7" s="33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1"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1"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BF331" si="5341">+B330</f>
        <v>17</v>
      </c>
      <c r="BG330" s="230">
        <f t="shared" ref="BG330" si="5342">+A330</f>
        <v>44154</v>
      </c>
      <c r="BH330" s="132">
        <f t="shared" ref="BH330" si="5343">+C330</f>
        <v>3752</v>
      </c>
      <c r="BI330" s="1">
        <f t="shared" ref="BI330" si="5344">+BE330</f>
        <v>44154</v>
      </c>
      <c r="BJ330">
        <f t="shared" ref="BJ330:BJ331" si="5345">+L330</f>
        <v>14</v>
      </c>
      <c r="BK330">
        <f t="shared" ref="BK330:BK331" si="5346">+M330</f>
        <v>14</v>
      </c>
      <c r="BL330" s="1">
        <f t="shared" ref="BL330" si="5347">+BI330</f>
        <v>44154</v>
      </c>
      <c r="BM330">
        <f t="shared" ref="BM330" si="5348">+BM329+BJ330</f>
        <v>5554</v>
      </c>
      <c r="BN330">
        <f t="shared" ref="BN330" si="5349">+BN329+BK330</f>
        <v>2714</v>
      </c>
      <c r="BO330" s="180">
        <f t="shared" ref="BO330" si="5350">+A330</f>
        <v>44154</v>
      </c>
      <c r="BP330">
        <f t="shared" ref="BP330:BP331" si="5351">+AF330</f>
        <v>5491</v>
      </c>
      <c r="BQ330">
        <f t="shared" ref="BQ330:BQ331"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c r="B332" s="241"/>
      <c r="C332" s="155"/>
      <c r="D332" s="155"/>
      <c r="E332" s="147"/>
      <c r="F332" s="147"/>
      <c r="G332" s="147"/>
      <c r="H332" s="135"/>
      <c r="I332" s="147"/>
      <c r="J332" s="135"/>
      <c r="K332" s="42"/>
      <c r="L332" s="146"/>
      <c r="M332" s="147"/>
      <c r="N332" s="135"/>
      <c r="O332" s="135"/>
      <c r="P332" s="147"/>
      <c r="Q332" s="147"/>
      <c r="R332" s="135"/>
      <c r="S332" s="135"/>
      <c r="T332" s="147"/>
      <c r="U332" s="147"/>
      <c r="V332" s="135"/>
      <c r="W332" s="42"/>
      <c r="X332" s="148"/>
      <c r="Z332" s="75"/>
      <c r="AA332" s="231"/>
      <c r="AB332" s="231"/>
      <c r="AC332" s="232"/>
      <c r="AD332" s="184"/>
      <c r="AE332" s="244"/>
      <c r="AF332" s="156"/>
      <c r="AG332" s="185"/>
      <c r="AH332" s="156"/>
      <c r="AI332" s="185"/>
      <c r="AJ332" s="186"/>
      <c r="AK332" s="187"/>
      <c r="AL332" s="156"/>
      <c r="AM332" s="185"/>
      <c r="AN332" s="156"/>
      <c r="AO332" s="185"/>
      <c r="AP332" s="188"/>
      <c r="AQ332" s="187"/>
      <c r="AR332" s="156"/>
      <c r="AS332" s="185"/>
      <c r="AT332" s="156"/>
      <c r="AU332" s="185"/>
      <c r="AV332" s="189"/>
      <c r="AW332" s="256"/>
      <c r="AX332" s="238"/>
      <c r="AY332" s="6"/>
      <c r="AZ332" s="239"/>
      <c r="BA332" s="239"/>
      <c r="BB332" s="130"/>
      <c r="BC332" s="27"/>
      <c r="BD332" s="239"/>
      <c r="BE332" s="230"/>
      <c r="BF332" s="132"/>
      <c r="BG332" s="230"/>
      <c r="BH332" s="132"/>
      <c r="BI332" s="1"/>
      <c r="BL332" s="1"/>
      <c r="BO332" s="257"/>
      <c r="BS332" s="257"/>
      <c r="BW332" s="257"/>
      <c r="CA332" s="257"/>
      <c r="CD332" s="257"/>
    </row>
    <row r="333" spans="1:83" ht="18" customHeight="1" x14ac:dyDescent="0.55000000000000004">
      <c r="A333" s="180"/>
      <c r="B333" s="147"/>
      <c r="C333" s="155"/>
      <c r="D333" s="155"/>
      <c r="E333" s="147"/>
      <c r="F333" s="147"/>
      <c r="G333" s="147"/>
      <c r="H333" s="135"/>
      <c r="I333" s="147"/>
      <c r="J333" s="135"/>
      <c r="K333" s="42"/>
      <c r="L333" s="146"/>
      <c r="M333" s="147"/>
      <c r="N333" s="135"/>
      <c r="O333" s="135"/>
      <c r="P333" s="147"/>
      <c r="Q333" s="147"/>
      <c r="R333" s="135"/>
      <c r="S333" s="135"/>
      <c r="T333" s="147"/>
      <c r="U333" s="147"/>
      <c r="V333" s="135"/>
      <c r="W333" s="42"/>
      <c r="X333" s="148"/>
      <c r="Z333" s="75"/>
      <c r="AA333" s="231"/>
      <c r="AB333" s="231"/>
      <c r="AC333" s="232"/>
      <c r="AD333" s="184"/>
      <c r="AE333" s="244"/>
      <c r="AF333" s="156"/>
      <c r="AG333" s="185"/>
      <c r="AH333" s="156"/>
      <c r="AI333" s="185"/>
      <c r="AJ333" s="186"/>
      <c r="AK333" s="187"/>
      <c r="AL333" s="156"/>
      <c r="AM333" s="185"/>
      <c r="AN333" s="156"/>
      <c r="AO333" s="185"/>
      <c r="AP333" s="188"/>
      <c r="AQ333" s="187"/>
      <c r="AR333" s="156"/>
      <c r="AS333" s="185"/>
      <c r="AT333" s="156"/>
      <c r="AU333" s="185"/>
      <c r="AV333" s="189"/>
      <c r="AX333"/>
      <c r="AY333"/>
      <c r="AZ333"/>
      <c r="BB333"/>
      <c r="BP333" s="45"/>
      <c r="BQ333" s="45"/>
      <c r="BR333" s="45"/>
      <c r="BS333" s="45"/>
    </row>
    <row r="334" spans="1:83" ht="7" customHeight="1" thickBot="1" x14ac:dyDescent="0.6">
      <c r="A334" s="66"/>
      <c r="B334" s="146"/>
      <c r="C334" s="155"/>
      <c r="D334" s="147"/>
      <c r="E334" s="147"/>
      <c r="F334" s="147"/>
      <c r="G334" s="147"/>
      <c r="H334" s="135"/>
      <c r="I334" s="147"/>
      <c r="J334" s="135"/>
      <c r="K334" s="148"/>
      <c r="L334" s="146"/>
      <c r="M334" s="147"/>
      <c r="N334" s="135"/>
      <c r="O334" s="135"/>
      <c r="P334" s="147"/>
      <c r="Q334" s="147"/>
      <c r="R334" s="135"/>
      <c r="S334" s="135"/>
      <c r="T334" s="147"/>
      <c r="U334" s="147"/>
      <c r="V334" s="135"/>
      <c r="W334" s="42"/>
      <c r="X334" s="148"/>
      <c r="Z334" s="66"/>
      <c r="AA334" s="64"/>
      <c r="AB334" s="64"/>
      <c r="AC334" s="64"/>
      <c r="AD334" s="184"/>
      <c r="AE334" s="244"/>
      <c r="AF334" s="156"/>
      <c r="AG334" s="185"/>
      <c r="AH334" s="156"/>
      <c r="AI334" s="185"/>
      <c r="AJ334" s="186"/>
      <c r="AK334" s="187"/>
      <c r="AL334" s="156"/>
      <c r="AM334" s="185"/>
      <c r="AN334" s="156"/>
      <c r="AO334" s="185"/>
      <c r="AP334" s="188"/>
      <c r="AQ334" s="187"/>
      <c r="AR334" s="156"/>
      <c r="AS334" s="185"/>
      <c r="AT334" s="156"/>
      <c r="AU334" s="185"/>
      <c r="AV334" s="189"/>
    </row>
    <row r="335" spans="1:83" x14ac:dyDescent="0.55000000000000004">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row>
    <row r="336" spans="1:83" x14ac:dyDescent="0.55000000000000004">
      <c r="AI336" s="261">
        <f>SUM(AI189:AI333)</f>
        <v>101</v>
      </c>
      <c r="BB336" s="45">
        <f>219-172</f>
        <v>47</v>
      </c>
    </row>
    <row r="337" spans="1:32" x14ac:dyDescent="0.55000000000000004">
      <c r="L337">
        <f>SUM(L97:L336)</f>
        <v>5572</v>
      </c>
      <c r="P337">
        <f>SUM(P97:P336)</f>
        <v>768</v>
      </c>
      <c r="AD337">
        <f>SUM(AD188:AD194)</f>
        <v>82</v>
      </c>
    </row>
    <row r="338" spans="1:32" x14ac:dyDescent="0.55000000000000004">
      <c r="A338" s="130"/>
      <c r="D338">
        <f>SUM(B229:B259)</f>
        <v>435</v>
      </c>
      <c r="Z338" s="130"/>
      <c r="AA338" s="130"/>
      <c r="AB338" s="130"/>
      <c r="AC338" s="130"/>
      <c r="AF338">
        <f>SUM(AD188:AD333)</f>
        <v>4314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2"/>
  <sheetViews>
    <sheetView workbookViewId="0">
      <pane xSplit="3" ySplit="1" topLeftCell="D88" activePane="bottomRight" state="frozen"/>
      <selection pane="topRight" activeCell="C1" sqref="C1"/>
      <selection pane="bottomLeft" activeCell="A2" sqref="A2"/>
      <selection pane="bottomRight" activeCell="C93" sqref="C9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93"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41"/>
      <c r="C94" s="1"/>
      <c r="AB94" s="281">
        <v>1</v>
      </c>
    </row>
    <row r="95" spans="2:30" s="266" customFormat="1" ht="5" customHeight="1" x14ac:dyDescent="0.55000000000000004">
      <c r="B95" s="265"/>
      <c r="C95" s="264"/>
      <c r="AA95" s="5"/>
    </row>
    <row r="96" spans="2:30" ht="5.5" customHeight="1" x14ac:dyDescent="0.55000000000000004">
      <c r="B96" s="258"/>
      <c r="C96" s="1"/>
    </row>
    <row r="97" spans="2:26" x14ac:dyDescent="0.55000000000000004">
      <c r="B97">
        <f>SUM(B2:B96)</f>
        <v>1393</v>
      </c>
      <c r="C97" s="1" t="s">
        <v>348</v>
      </c>
      <c r="D97" s="27">
        <f>SUM(D2:D96)</f>
        <v>436</v>
      </c>
      <c r="E97" s="27">
        <f>SUM(E2:E96)</f>
        <v>250</v>
      </c>
      <c r="F97" s="27">
        <f>SUM(F2:F96)</f>
        <v>166</v>
      </c>
      <c r="G97" s="27">
        <f>SUM(G2:G96)</f>
        <v>132</v>
      </c>
      <c r="H97" s="27">
        <f>SUM(H2:H96)</f>
        <v>99</v>
      </c>
      <c r="J97">
        <f t="shared" ref="J97:Z97" si="148">SUM(J2:J96)</f>
        <v>13</v>
      </c>
      <c r="K97">
        <f t="shared" si="148"/>
        <v>6</v>
      </c>
      <c r="L97">
        <f t="shared" si="148"/>
        <v>12</v>
      </c>
      <c r="M97">
        <f t="shared" si="148"/>
        <v>7</v>
      </c>
      <c r="N97">
        <f t="shared" si="148"/>
        <v>23</v>
      </c>
      <c r="O97">
        <f t="shared" si="148"/>
        <v>12</v>
      </c>
      <c r="P97">
        <f t="shared" si="148"/>
        <v>1</v>
      </c>
      <c r="Q97">
        <f t="shared" si="148"/>
        <v>9</v>
      </c>
      <c r="R97">
        <f t="shared" si="148"/>
        <v>1</v>
      </c>
      <c r="S97">
        <f t="shared" si="148"/>
        <v>12</v>
      </c>
      <c r="T97">
        <f t="shared" si="148"/>
        <v>28</v>
      </c>
      <c r="U97">
        <f t="shared" si="148"/>
        <v>45</v>
      </c>
      <c r="V97">
        <f t="shared" si="148"/>
        <v>8</v>
      </c>
      <c r="W97">
        <f t="shared" si="148"/>
        <v>18</v>
      </c>
      <c r="X97">
        <f t="shared" si="148"/>
        <v>72</v>
      </c>
      <c r="Y97">
        <f t="shared" si="148"/>
        <v>28</v>
      </c>
      <c r="Z97">
        <f t="shared" si="148"/>
        <v>15</v>
      </c>
    </row>
    <row r="98" spans="2:26" x14ac:dyDescent="0.55000000000000004">
      <c r="C98" s="1"/>
    </row>
    <row r="99" spans="2:26" ht="5" customHeight="1" x14ac:dyDescent="0.55000000000000004">
      <c r="C99" s="1"/>
    </row>
    <row r="102" spans="2:26" x14ac:dyDescent="0.55000000000000004">
      <c r="B102" s="241"/>
      <c r="J10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0" zoomScale="55" zoomScaleNormal="55" workbookViewId="0">
      <selection activeCell="T75" sqref="T7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37"/>
  <sheetViews>
    <sheetView topLeftCell="A2" workbookViewId="0">
      <pane xSplit="2" ySplit="2" topLeftCell="C129" activePane="bottomRight" state="frozen"/>
      <selection activeCell="O24" sqref="O24"/>
      <selection pane="topRight" activeCell="O24" sqref="O24"/>
      <selection pane="bottomLeft" activeCell="O24" sqref="O24"/>
      <selection pane="bottomRight" activeCell="A136" sqref="A13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U135"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x14ac:dyDescent="0.55000000000000004">
      <c r="B136" s="250"/>
      <c r="C136" s="45"/>
      <c r="G136" s="1"/>
      <c r="H136" s="130"/>
      <c r="I136" s="249"/>
      <c r="J136" s="130"/>
      <c r="K136" s="254"/>
      <c r="L136" s="277"/>
      <c r="M136" s="5"/>
      <c r="N136" s="254"/>
      <c r="O136" s="130"/>
      <c r="P136" s="5"/>
      <c r="Q136" s="6"/>
      <c r="R136" s="273"/>
      <c r="S136" s="240"/>
      <c r="T136" s="255"/>
      <c r="U136" s="1"/>
      <c r="V136" s="5"/>
      <c r="W136" s="27"/>
      <c r="X136" s="255"/>
      <c r="Y136" s="5"/>
      <c r="Z136" s="252"/>
    </row>
    <row r="13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2" t="s">
        <v>2</v>
      </c>
      <c r="C4" s="36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2" t="s">
        <v>38</v>
      </c>
      <c r="CI4" s="362"/>
      <c r="CJ4" s="362"/>
      <c r="CK4" s="362"/>
      <c r="CL4" s="362"/>
    </row>
    <row r="5" spans="2:90" x14ac:dyDescent="0.55000000000000004">
      <c r="B5" t="s">
        <v>3</v>
      </c>
      <c r="C5" t="s">
        <v>1</v>
      </c>
      <c r="D5" s="362" t="s">
        <v>4</v>
      </c>
      <c r="E5" s="36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2020-11-21T11:45:15Z</dcterms:modified>
</cp:coreProperties>
</file>