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826EB0F5-F1FD-4911-8E4D-F4ACD2B41AA0}"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57" i="5" l="1"/>
  <c r="AS357" i="5"/>
  <c r="AQ357" i="5"/>
  <c r="AO357" i="5"/>
  <c r="AM357" i="5"/>
  <c r="AK357" i="5"/>
  <c r="AI357" i="5"/>
  <c r="CI357" i="5" s="1"/>
  <c r="AG357" i="5"/>
  <c r="CC357" i="5" s="1"/>
  <c r="I119" i="7"/>
  <c r="B119" i="7" s="1"/>
  <c r="AC119" i="7" s="1"/>
  <c r="AD119" i="7"/>
  <c r="AB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D118" i="7"/>
  <c r="AB118" i="7"/>
  <c r="I118" i="7"/>
  <c r="B118" i="7" s="1"/>
  <c r="AC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C117" i="7" s="1"/>
  <c r="AD117" i="7"/>
  <c r="AB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D116" i="7"/>
  <c r="AB116" i="7"/>
  <c r="I116" i="7"/>
  <c r="B116" i="7" s="1"/>
  <c r="AC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23"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23" i="7"/>
  <c r="P123"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23" i="7"/>
  <c r="Z123" i="7"/>
  <c r="Y123" i="7"/>
  <c r="X123" i="7"/>
  <c r="W123" i="7"/>
  <c r="V123" i="7"/>
  <c r="F123" i="7"/>
  <c r="G123" i="7"/>
  <c r="U123" i="7"/>
  <c r="T123" i="7"/>
  <c r="S123" i="7"/>
  <c r="O123" i="7"/>
  <c r="N123" i="7"/>
  <c r="M123" i="7"/>
  <c r="L123" i="7"/>
  <c r="H123" i="7"/>
  <c r="K123" i="7"/>
  <c r="E123"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28"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23"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64"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62"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6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64" i="5"/>
  <c r="AD36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63" i="5"/>
  <c r="L363"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23"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<sst xmlns="http://schemas.openxmlformats.org/spreadsheetml/2006/main" count="663" uniqueCount="449">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</sst>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国家衛健委発表に基づく感染状況!$X$27:$X$360</c:f>
              <c:numCache>
                <c:formatCode>#,##0_);[Red]\(#,##0\)</c:formatCode>
                <c:ptCount val="3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国家衛健委発表に基づく感染状況!$Y$27:$Y$360</c:f>
              <c:numCache>
                <c:formatCode>General</c:formatCode>
                <c:ptCount val="3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香港マカオ台湾の患者・海外輸入症例・無症状病原体保有者!$AX$169:$AX$359</c:f>
              <c:numCache>
                <c:formatCode>m"月"d"日"</c:formatCode>
                <c:ptCount val="1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numCache>
            </c:numRef>
          </c:cat>
          <c:val>
            <c:numRef>
              <c:f>香港マカオ台湾の患者・海外輸入症例・無症状病原体保有者!$AY$169:$AY$359</c:f>
              <c:numCache>
                <c:formatCode>General</c:formatCode>
                <c:ptCount val="19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香港マカオ台湾の患者・海外輸入症例・無症状病原体保有者!$AX$169:$AX$359</c:f>
              <c:numCache>
                <c:formatCode>m"月"d"日"</c:formatCode>
                <c:ptCount val="1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numCache>
            </c:numRef>
          </c:cat>
          <c:val>
            <c:numRef>
              <c:f>香港マカオ台湾の患者・海外輸入症例・無症状病原体保有者!$BB$169:$BB$359</c:f>
              <c:numCache>
                <c:formatCode>General</c:formatCode>
                <c:ptCount val="19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香港マカオ台湾の患者・海外輸入症例・無症状病原体保有者!$AX$169:$AX$359</c:f>
              <c:numCache>
                <c:formatCode>m"月"d"日"</c:formatCode>
                <c:ptCount val="1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numCache>
            </c:numRef>
          </c:cat>
          <c:val>
            <c:numRef>
              <c:f>香港マカオ台湾の患者・海外輸入症例・無症状病原体保有者!$AZ$169:$AZ$359</c:f>
              <c:numCache>
                <c:formatCode>General</c:formatCode>
                <c:ptCount val="19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香港マカオ台湾の患者・海外輸入症例・無症状病原体保有者!$AX$169:$AX$359</c:f>
              <c:numCache>
                <c:formatCode>m"月"d"日"</c:formatCode>
                <c:ptCount val="1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numCache>
            </c:numRef>
          </c:cat>
          <c:val>
            <c:numRef>
              <c:f>香港マカオ台湾の患者・海外輸入症例・無症状病原体保有者!$BC$169:$BC$359</c:f>
              <c:numCache>
                <c:formatCode>General</c:formatCode>
                <c:ptCount val="19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香港マカオ台湾の患者・海外輸入症例・無症状病原体保有者!$CE$29:$CE$360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香港マカオ台湾の患者・海外輸入症例・無症状病原体保有者!$CB$29:$CB$360</c:f>
              <c:numCache>
                <c:formatCode>General</c:formatCode>
                <c:ptCount val="33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香港マカオ台湾の患者・海外輸入症例・無症状病原体保有者!$CC$29:$CC$360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新疆の情況!$U$6:$U$163</c:f>
              <c:strCache>
                <c:ptCount val="1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1月16日</c:v>
                </c:pt>
              </c:strCache>
            </c:strRef>
          </c:cat>
          <c:val>
            <c:numRef>
              <c:f>新疆の情況!$V$6:$V$163</c:f>
              <c:numCache>
                <c:formatCode>General</c:formatCode>
                <c:ptCount val="15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新疆の情況!$U$6:$U$163</c:f>
              <c:strCache>
                <c:ptCount val="1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1月16日</c:v>
                </c:pt>
              </c:strCache>
            </c:strRef>
          </c:cat>
          <c:val>
            <c:numRef>
              <c:f>新疆の情況!$Y$6:$Y$163</c:f>
              <c:numCache>
                <c:formatCode>General</c:formatCode>
                <c:ptCount val="15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新疆の情況!$U$6:$U$163</c:f>
              <c:strCache>
                <c:ptCount val="1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1月16日</c:v>
                </c:pt>
              </c:strCache>
            </c:strRef>
          </c:cat>
          <c:val>
            <c:numRef>
              <c:f>新疆の情況!$W$6:$W$163</c:f>
              <c:numCache>
                <c:formatCode>General</c:formatCode>
                <c:ptCount val="15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新疆の情況!$U$6:$U$163</c:f>
              <c:strCache>
                <c:ptCount val="1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1月16日</c:v>
                </c:pt>
              </c:strCache>
            </c:strRef>
          </c:cat>
          <c:val>
            <c:numRef>
              <c:f>新疆の情況!$X$6:$X$163</c:f>
              <c:numCache>
                <c:formatCode>General</c:formatCode>
                <c:ptCount val="15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新疆の情況!$U$6:$U$163</c:f>
              <c:strCache>
                <c:ptCount val="1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1月16日</c:v>
                </c:pt>
              </c:strCache>
            </c:strRef>
          </c:cat>
          <c:val>
            <c:numRef>
              <c:f>新疆の情況!$Z$6:$Z$163</c:f>
              <c:numCache>
                <c:formatCode>General</c:formatCode>
                <c:ptCount val="15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国家衛健委発表に基づく感染状況!$X$27:$X$360</c:f>
              <c:numCache>
                <c:formatCode>#,##0_);[Red]\(#,##0\)</c:formatCode>
                <c:ptCount val="3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国家衛健委発表に基づく感染状況!$Y$27:$Y$360</c:f>
              <c:numCache>
                <c:formatCode>General</c:formatCode>
                <c:ptCount val="3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国家衛健委発表に基づく感染状況!$AA$27:$AA$360</c:f>
              <c:numCache>
                <c:formatCode>General</c:formatCode>
                <c:ptCount val="3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国家衛健委発表に基づく感染状況!$AB$27:$AB$360</c:f>
              <c:numCache>
                <c:formatCode>General</c:formatCode>
                <c:ptCount val="3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formatCode="General">
                  <c:v>1</c:v>
                </c:pt>
              </c:numCache>
            </c:numRef>
          </c:cat>
          <c:val>
            <c:numRef>
              <c:f>省市別輸入症例数変化!$AD$2:$AD$120</c:f>
              <c:numCache>
                <c:formatCode>General</c:formatCode>
                <c:ptCount val="11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formatCode="General">
                  <c:v>1</c:v>
                </c:pt>
              </c:numCache>
            </c:numRef>
          </c:cat>
          <c:val>
            <c:numRef>
              <c:f>省市別輸入症例数変化!$AC$2:$AC$120</c:f>
              <c:numCache>
                <c:formatCode>0_);[Red]\(0\)</c:formatCode>
                <c:ptCount val="11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numCache>
            </c:numRef>
          </c:cat>
          <c:val>
            <c:numRef>
              <c:f>省市別輸入症例数変化!$D$2:$D$121</c:f>
              <c:numCache>
                <c:formatCode>General</c:formatCode>
                <c:ptCount val="12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numCache>
            </c:numRef>
          </c:cat>
          <c:val>
            <c:numRef>
              <c:f>省市別輸入症例数変化!$E$2:$E$121</c:f>
              <c:numCache>
                <c:formatCode>General</c:formatCode>
                <c:ptCount val="12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numCache>
            </c:numRef>
          </c:cat>
          <c:val>
            <c:numRef>
              <c:f>省市別輸入症例数変化!$F$2:$F$121</c:f>
              <c:numCache>
                <c:formatCode>General</c:formatCode>
                <c:ptCount val="12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numCache>
            </c:numRef>
          </c:cat>
          <c:val>
            <c:numRef>
              <c:f>省市別輸入症例数変化!$G$2:$G$121</c:f>
              <c:numCache>
                <c:formatCode>General</c:formatCode>
                <c:ptCount val="12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numCache>
            </c:numRef>
          </c:cat>
          <c:val>
            <c:numRef>
              <c:f>省市別輸入症例数変化!$H$2:$H$121</c:f>
              <c:numCache>
                <c:formatCode>General</c:formatCode>
                <c:ptCount val="12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numCache>
            </c:numRef>
          </c:cat>
          <c:val>
            <c:numRef>
              <c:f>省市別輸入症例数変化!$I$2:$I$121</c:f>
              <c:numCache>
                <c:formatCode>0_);[Red]\(0\)</c:formatCode>
                <c:ptCount val="12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国家衛健委発表に基づく感染状況!$X$27:$X$360</c:f>
              <c:numCache>
                <c:formatCode>#,##0_);[Red]\(#,##0\)</c:formatCode>
                <c:ptCount val="3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国家衛健委発表に基づく感染状況!$Y$27:$Y$360</c:f>
              <c:numCache>
                <c:formatCode>General</c:formatCode>
                <c:ptCount val="3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国家衛健委発表に基づく感染状況!$AA$27:$AA$360</c:f>
              <c:numCache>
                <c:formatCode>General</c:formatCode>
                <c:ptCount val="3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国家衛健委発表に基づく感染状況!$AB$27:$AB$360</c:f>
              <c:numCache>
                <c:formatCode>General</c:formatCode>
                <c:ptCount val="3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国家衛健委発表に基づく感染状況!$AA$27:$AA$360</c:f>
              <c:numCache>
                <c:formatCode>General</c:formatCode>
                <c:ptCount val="3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国家衛健委発表に基づく感染状況!$AB$27:$AB$360</c:f>
              <c:numCache>
                <c:formatCode>General</c:formatCode>
                <c:ptCount val="3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香港マカオ台湾の患者・海外輸入症例・無症状病原体保有者!$CE$29:$CE$360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香港マカオ台湾の患者・海外輸入症例・無症状病原体保有者!$CB$29:$CB$360</c:f>
              <c:numCache>
                <c:formatCode>General</c:formatCode>
                <c:ptCount val="33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香港マカオ台湾の患者・海外輸入症例・無症状病原体保有者!$CC$29:$CC$360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香港マカオ台湾の患者・海外輸入症例・無症状病原体保有者!$CH$189:$CH$359</c:f>
              <c:numCache>
                <c:formatCode>m"月"d"日"</c:formatCode>
                <c:ptCount val="17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numCache>
            </c:numRef>
          </c:cat>
          <c:val>
            <c:numRef>
              <c:f>香港マカオ台湾の患者・海外輸入症例・無症状病原体保有者!$CI$189:$CI$359</c:f>
              <c:numCache>
                <c:formatCode>General</c:formatCode>
                <c:ptCount val="17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香港マカオ台湾の患者・海外輸入症例・無症状病原体保有者!$CF$189:$CF$359</c:f>
              <c:numCache>
                <c:formatCode>m"月"d"日"</c:formatCode>
                <c:ptCount val="17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numCache>
            </c:numRef>
          </c:cat>
          <c:val>
            <c:numRef>
              <c:f>香港マカオ台湾の患者・海外輸入症例・無症状病原体保有者!$CG$189:$CG$359</c:f>
              <c:numCache>
                <c:formatCode>General</c:formatCode>
                <c:ptCount val="17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国家衛健委発表に基づく感染状況!$X$27:$X$360</c:f>
              <c:numCache>
                <c:formatCode>#,##0_);[Red]\(#,##0\)</c:formatCode>
                <c:ptCount val="3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国家衛健委発表に基づく感染状況!$Y$27:$Y$360</c:f>
              <c:numCache>
                <c:formatCode>General</c:formatCode>
                <c:ptCount val="3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国家衛健委発表に基づく感染状況!$AA$27:$AA$360</c:f>
              <c:numCache>
                <c:formatCode>General</c:formatCode>
                <c:ptCount val="3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国家衛健委発表に基づく感染状況!$Z$27:$Z$360</c:f>
              <c:numCache>
                <c:formatCode>m"月"d"日"</c:formatCode>
                <c:ptCount val="3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numCache>
            </c:numRef>
          </c:cat>
          <c:val>
            <c:numRef>
              <c:f>国家衛健委発表に基づく感染状況!$AB$27:$AB$360</c:f>
              <c:numCache>
                <c:formatCode>General</c:formatCode>
                <c:ptCount val="3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香港マカオ台湾の患者・海外輸入症例・無症状病原体保有者!$BE$70:$BE$360</c:f>
              <c:numCache>
                <c:formatCode>m"月"d"日"</c:formatCode>
                <c:ptCount val="2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numCache>
            </c:numRef>
          </c:cat>
          <c:val>
            <c:numRef>
              <c:f>香港マカオ台湾の患者・海外輸入症例・無症状病原体保有者!$BF$70:$BF$360</c:f>
              <c:numCache>
                <c:formatCode>General</c:formatCode>
                <c:ptCount val="29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香港マカオ台湾の患者・海外輸入症例・無症状病原体保有者!$BG$70:$BG$360</c:f>
              <c:numCache>
                <c:formatCode>m"月"d"日"</c:formatCode>
                <c:ptCount val="2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numCache>
            </c:numRef>
          </c:cat>
          <c:val>
            <c:numRef>
              <c:f>香港マカオ台湾の患者・海外輸入症例・無症状病原体保有者!$BH$70:$BH$360</c:f>
              <c:numCache>
                <c:formatCode>General</c:formatCode>
                <c:ptCount val="29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香港マカオ台湾の患者・海外輸入症例・無症状病原体保有者!$BE$70:$BE$360</c:f>
              <c:numCache>
                <c:formatCode>m"月"d"日"</c:formatCode>
                <c:ptCount val="2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numCache>
            </c:numRef>
          </c:cat>
          <c:val>
            <c:numRef>
              <c:f>香港マカオ台湾の患者・海外輸入症例・無症状病原体保有者!$BF$70:$BF$360</c:f>
              <c:numCache>
                <c:formatCode>General</c:formatCode>
                <c:ptCount val="29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香港マカオ台湾の患者・海外輸入症例・無症状病原体保有者!$BG$70:$BG$360</c:f>
              <c:numCache>
                <c:formatCode>m"月"d"日"</c:formatCode>
                <c:ptCount val="2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numCache>
            </c:numRef>
          </c:cat>
          <c:val>
            <c:numRef>
              <c:f>香港マカオ台湾の患者・海外輸入症例・無症状病原体保有者!$BH$70:$BH$360</c:f>
              <c:numCache>
                <c:formatCode>General</c:formatCode>
                <c:ptCount val="29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香港マカオ台湾の患者・海外輸入症例・無症状病原体保有者!$BT$29:$BT$360</c:f>
              <c:numCache>
                <c:formatCode>General</c:formatCode>
                <c:ptCount val="33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香港マカオ台湾の患者・海外輸入症例・無症状病原体保有者!$BU$29:$BU$360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香港マカオ台湾の患者・海外輸入症例・無症状病原体保有者!$BV$29:$BV$360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香港マカオ台湾の患者・海外輸入症例・無症状病原体保有者!$BP$29:$BP$360</c:f>
              <c:numCache>
                <c:formatCode>General</c:formatCode>
                <c:ptCount val="33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香港マカオ台湾の患者・海外輸入症例・無症状病原体保有者!$BQ$29:$BQ$360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香港マカオ台湾の患者・海外輸入症例・無症状病原体保有者!$BR$29:$BR$360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香港マカオ台湾の患者・海外輸入症例・無症状病原体保有者!$BX$29:$BX$360</c:f>
              <c:numCache>
                <c:formatCode>General</c:formatCode>
                <c:ptCount val="33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香港マカオ台湾の患者・海外輸入症例・無症状病原体保有者!$BY$29:$BY$360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香港マカオ台湾の患者・海外輸入症例・無症状病原体保有者!$BW$29:$BW$360</c:f>
              <c:numCache>
                <c:formatCode>m"月"d"日"</c:formatCode>
                <c:ptCount val="3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numCache>
            </c:numRef>
          </c:cat>
          <c:val>
            <c:numRef>
              <c:f>香港マカオ台湾の患者・海外輸入症例・無症状病原体保有者!$BZ$29:$BZ$360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香港マカオ台湾の患者・海外輸入症例・無症状病原体保有者!$BI$97:$BI$359</c:f>
              <c:numCache>
                <c:formatCode>m"月"d"日"</c:formatCode>
                <c:ptCount val="2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numCache>
            </c:numRef>
          </c:cat>
          <c:val>
            <c:numRef>
              <c:f>香港マカオ台湾の患者・海外輸入症例・無症状病原体保有者!$BJ$97:$BJ$359</c:f>
              <c:numCache>
                <c:formatCode>General</c:formatCode>
                <c:ptCount val="26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香港マカオ台湾の患者・海外輸入症例・無症状病原体保有者!$BI$97:$BI$359</c:f>
              <c:numCache>
                <c:formatCode>m"月"d"日"</c:formatCode>
                <c:ptCount val="2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numCache>
            </c:numRef>
          </c:cat>
          <c:val>
            <c:numRef>
              <c:f>香港マカオ台湾の患者・海外輸入症例・無症状病原体保有者!$BK$97:$BK$359</c:f>
              <c:numCache>
                <c:formatCode>General</c:formatCode>
                <c:ptCount val="26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香港マカオ台湾の患者・海外輸入症例・無症状病原体保有者!$BL$97:$BL$359</c:f>
              <c:numCache>
                <c:formatCode>m"月"d"日"</c:formatCode>
                <c:ptCount val="2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numCache>
            </c:numRef>
          </c:cat>
          <c:val>
            <c:numRef>
              <c:f>香港マカオ台湾の患者・海外輸入症例・無症状病原体保有者!$BM$97:$BM$359</c:f>
              <c:numCache>
                <c:formatCode>General</c:formatCode>
                <c:ptCount val="26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香港マカオ台湾の患者・海外輸入症例・無症状病原体保有者!$BL$97:$BL$359</c:f>
              <c:numCache>
                <c:formatCode>m"月"d"日"</c:formatCode>
                <c:ptCount val="2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numCache>
            </c:numRef>
          </c:cat>
          <c:val>
            <c:numRef>
              <c:f>香港マカオ台湾の患者・海外輸入症例・無症状病原体保有者!$BN$97:$BN$359</c:f>
              <c:numCache>
                <c:formatCode>General</c:formatCode>
                <c:ptCount val="26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69"/>
  <sheetViews>
    <sheetView tabSelected="1" workbookViewId="0">
      <pane xSplit="2" ySplit="5" topLeftCell="C355" activePane="bottomRight" state="frozen"/>
      <selection pane="topRight" activeCell="C1" sqref="C1"/>
      <selection pane="bottomLeft" activeCell="A8" sqref="A8"/>
      <selection pane="bottomRight" activeCell="B364" sqref="B36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44182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c r="C359" s="59"/>
      <c r="D359" s="49"/>
      <c r="E359" s="61"/>
      <c r="F359" s="60"/>
      <c r="G359" s="59"/>
      <c r="H359" s="61"/>
      <c r="I359" s="55"/>
      <c r="J359" s="59"/>
      <c r="K359" s="61"/>
      <c r="L359" s="59"/>
      <c r="M359" s="61"/>
      <c r="N359" s="48"/>
      <c r="O359" s="60"/>
      <c r="P359" s="124"/>
      <c r="Q359" s="60"/>
      <c r="R359" s="48"/>
      <c r="S359" s="60"/>
      <c r="T359" s="60"/>
      <c r="U359" s="78"/>
    </row>
    <row r="360" spans="2:28" ht="9.5" customHeight="1" thickBot="1" x14ac:dyDescent="0.6">
      <c r="B360" s="66"/>
      <c r="C360" s="79"/>
      <c r="D360" s="80"/>
      <c r="E360" s="82"/>
      <c r="F360" s="95"/>
      <c r="G360" s="79"/>
      <c r="H360" s="82"/>
      <c r="I360" s="82"/>
      <c r="J360" s="79"/>
      <c r="K360" s="82"/>
      <c r="L360" s="79"/>
      <c r="M360" s="82"/>
      <c r="N360" s="83"/>
      <c r="O360" s="81"/>
      <c r="P360" s="94"/>
      <c r="Q360" s="95"/>
      <c r="R360" s="120"/>
      <c r="S360" s="95"/>
      <c r="T360" s="95"/>
      <c r="U360" s="67"/>
    </row>
    <row r="362" spans="2:28" ht="13" customHeight="1" x14ac:dyDescent="0.55000000000000004">
      <c r="E362" s="112"/>
      <c r="F362" s="113"/>
      <c r="G362" s="112" t="s">
        <v>80</v>
      </c>
      <c r="H362" s="113"/>
      <c r="I362" s="113"/>
      <c r="J362" s="113"/>
      <c r="U362" s="72"/>
    </row>
    <row r="363" spans="2:28" ht="13" customHeight="1" x14ac:dyDescent="0.55000000000000004">
      <c r="E363" s="112" t="s">
        <v>98</v>
      </c>
      <c r="F363" s="113"/>
      <c r="G363" s="288" t="s">
        <v>79</v>
      </c>
      <c r="H363" s="289"/>
      <c r="I363" s="112" t="s">
        <v>106</v>
      </c>
      <c r="J363" s="113"/>
    </row>
    <row r="364" spans="2:28" ht="13" customHeight="1" x14ac:dyDescent="0.55000000000000004">
      <c r="B364" s="130"/>
      <c r="E364" s="114" t="s">
        <v>108</v>
      </c>
      <c r="F364" s="113"/>
      <c r="G364" s="115"/>
      <c r="H364" s="115"/>
      <c r="I364" s="112" t="s">
        <v>107</v>
      </c>
      <c r="J364" s="113"/>
    </row>
    <row r="365" spans="2:28" ht="18.5" customHeight="1" x14ac:dyDescent="0.55000000000000004">
      <c r="E365" s="112" t="s">
        <v>96</v>
      </c>
      <c r="F365" s="113"/>
      <c r="G365" s="112" t="s">
        <v>97</v>
      </c>
      <c r="H365" s="113"/>
      <c r="I365" s="113"/>
      <c r="J365" s="113"/>
    </row>
    <row r="366" spans="2:28" ht="13" customHeight="1" x14ac:dyDescent="0.55000000000000004">
      <c r="E366" s="112" t="s">
        <v>98</v>
      </c>
      <c r="F366" s="113"/>
      <c r="G366" s="112" t="s">
        <v>99</v>
      </c>
      <c r="H366" s="113"/>
      <c r="I366" s="113"/>
      <c r="J366" s="113"/>
    </row>
    <row r="367" spans="2:28" ht="13" customHeight="1" x14ac:dyDescent="0.55000000000000004">
      <c r="E367" s="112" t="s">
        <v>98</v>
      </c>
      <c r="F367" s="113"/>
      <c r="G367" s="112" t="s">
        <v>100</v>
      </c>
      <c r="H367" s="113"/>
      <c r="I367" s="113"/>
      <c r="J367" s="113"/>
    </row>
    <row r="368" spans="2:28" ht="13" customHeight="1" x14ac:dyDescent="0.55000000000000004">
      <c r="E368" s="112" t="s">
        <v>101</v>
      </c>
      <c r="F368" s="113"/>
      <c r="G368" s="112" t="s">
        <v>102</v>
      </c>
      <c r="H368" s="113"/>
      <c r="I368" s="113"/>
      <c r="J368" s="113"/>
    </row>
    <row r="369" spans="5:10" ht="13" customHeight="1" x14ac:dyDescent="0.55000000000000004">
      <c r="E369" s="112" t="s">
        <v>103</v>
      </c>
      <c r="F369" s="113"/>
      <c r="G369" s="112" t="s">
        <v>104</v>
      </c>
      <c r="H369" s="113"/>
      <c r="I369" s="113"/>
      <c r="J369" s="113"/>
    </row>
  </sheetData>
  <mergeCells count="12">
    <mergeCell ref="G363:H36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64"/>
  <sheetViews>
    <sheetView topLeftCell="A5" zoomScale="96" zoomScaleNormal="96" workbookViewId="0">
      <pane xSplit="1" ySplit="3" topLeftCell="B354" activePane="bottomRight" state="frozen"/>
      <selection activeCell="A5" sqref="A5"/>
      <selection pane="topRight" activeCell="B5" sqref="B5"/>
      <selection pane="bottomLeft" activeCell="A8" sqref="A8"/>
      <selection pane="bottomRight" activeCell="C359" sqref="C359"/>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57" si="5947">+BA344+1</f>
        <v>128</v>
      </c>
      <c r="BB345" s="130">
        <v>0</v>
      </c>
      <c r="BC345" s="27">
        <f t="shared" ref="BC345" si="5948">+BC344+BB345</f>
        <v>22</v>
      </c>
      <c r="BD345" s="239">
        <f t="shared" ref="BD345:BD357"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c r="B358" s="241"/>
      <c r="C358" s="155"/>
      <c r="D358" s="155"/>
      <c r="E358" s="147"/>
      <c r="F358" s="147"/>
      <c r="G358" s="147"/>
      <c r="H358" s="135"/>
      <c r="I358" s="147"/>
      <c r="J358" s="135"/>
      <c r="K358" s="42"/>
      <c r="L358" s="146"/>
      <c r="M358" s="147"/>
      <c r="N358" s="135"/>
      <c r="O358" s="135"/>
      <c r="P358" s="147"/>
      <c r="Q358" s="147"/>
      <c r="R358" s="135"/>
      <c r="S358" s="135"/>
      <c r="T358" s="147"/>
      <c r="U358" s="147"/>
      <c r="V358" s="135"/>
      <c r="W358" s="42"/>
      <c r="X358" s="148"/>
      <c r="Z358" s="75"/>
      <c r="AA358" s="231"/>
      <c r="AB358" s="231"/>
      <c r="AC358" s="232"/>
      <c r="AD358" s="184"/>
      <c r="AE358" s="244"/>
      <c r="AF358" s="156"/>
      <c r="AG358" s="185"/>
      <c r="AH358" s="156"/>
      <c r="AI358" s="185"/>
      <c r="AJ358" s="186"/>
      <c r="AK358" s="187"/>
      <c r="AL358" s="156"/>
      <c r="AM358" s="185"/>
      <c r="AN358" s="156"/>
      <c r="AO358" s="185"/>
      <c r="AP358" s="188"/>
      <c r="AQ358" s="187"/>
      <c r="AR358" s="156"/>
      <c r="AS358" s="185"/>
      <c r="AT358" s="156"/>
      <c r="AU358" s="185"/>
      <c r="AV358" s="189"/>
      <c r="AW358" s="256"/>
      <c r="AX358" s="238"/>
      <c r="AY358" s="6"/>
      <c r="AZ358" s="239"/>
      <c r="BA358" s="239"/>
      <c r="BB358" s="130"/>
      <c r="BC358" s="27"/>
      <c r="BD358" s="239"/>
      <c r="BE358" s="230"/>
      <c r="BF358" s="132"/>
      <c r="BG358" s="230"/>
      <c r="BH358" s="132"/>
      <c r="BI358" s="1"/>
      <c r="BL358" s="1"/>
      <c r="BO358" s="257"/>
      <c r="BS358" s="257"/>
      <c r="BW358" s="257"/>
      <c r="CA358" s="257"/>
      <c r="CD358" s="257"/>
      <c r="CG358" s="286"/>
      <c r="CH358" s="286"/>
      <c r="CI358" s="286"/>
    </row>
    <row r="359" spans="1:87" ht="18" customHeight="1" x14ac:dyDescent="0.55000000000000004">
      <c r="A359" s="180"/>
      <c r="B359" s="147"/>
      <c r="C359" s="155"/>
      <c r="D359" s="155"/>
      <c r="E359" s="147"/>
      <c r="F359" s="147"/>
      <c r="G359" s="147"/>
      <c r="H359" s="135"/>
      <c r="I359" s="147"/>
      <c r="J359" s="135"/>
      <c r="K359" s="42"/>
      <c r="L359" s="146"/>
      <c r="M359" s="147"/>
      <c r="N359" s="135"/>
      <c r="O359" s="135"/>
      <c r="P359" s="147"/>
      <c r="Q359" s="147"/>
      <c r="R359" s="135"/>
      <c r="S359" s="135"/>
      <c r="T359" s="147"/>
      <c r="U359" s="147"/>
      <c r="V359" s="135"/>
      <c r="W359" s="42"/>
      <c r="X359" s="148"/>
      <c r="Z359" s="75"/>
      <c r="AA359" s="231"/>
      <c r="AB359" s="231"/>
      <c r="AC359" s="232"/>
      <c r="AD359" s="184"/>
      <c r="AE359" s="244"/>
      <c r="AF359" s="156"/>
      <c r="AG359" s="185"/>
      <c r="AH359" s="156"/>
      <c r="AI359" s="185"/>
      <c r="AJ359" s="186"/>
      <c r="AK359" s="187"/>
      <c r="AL359" s="156"/>
      <c r="AM359" s="185"/>
      <c r="AN359" s="156"/>
      <c r="AO359" s="185"/>
      <c r="AP359" s="188"/>
      <c r="AQ359" s="187"/>
      <c r="AR359" s="156"/>
      <c r="AS359" s="185"/>
      <c r="AT359" s="156"/>
      <c r="AU359" s="185"/>
      <c r="AV359" s="189"/>
      <c r="AX359"/>
      <c r="AY359"/>
      <c r="AZ359"/>
      <c r="BB359"/>
      <c r="BP359" s="45"/>
      <c r="BQ359" s="45"/>
      <c r="BR359" s="45"/>
      <c r="BS359" s="45"/>
    </row>
    <row r="360" spans="1:87" ht="7" customHeight="1" thickBot="1" x14ac:dyDescent="0.6">
      <c r="A360" s="66"/>
      <c r="B360" s="146"/>
      <c r="C360" s="155"/>
      <c r="D360" s="147"/>
      <c r="E360" s="147"/>
      <c r="F360" s="147"/>
      <c r="G360" s="147"/>
      <c r="H360" s="135"/>
      <c r="I360" s="147"/>
      <c r="J360" s="135"/>
      <c r="K360" s="148"/>
      <c r="L360" s="146"/>
      <c r="M360" s="147"/>
      <c r="N360" s="135"/>
      <c r="O360" s="135"/>
      <c r="P360" s="147"/>
      <c r="Q360" s="147"/>
      <c r="R360" s="135"/>
      <c r="S360" s="135"/>
      <c r="T360" s="147"/>
      <c r="U360" s="147"/>
      <c r="V360" s="135"/>
      <c r="W360" s="42"/>
      <c r="X360" s="148"/>
      <c r="Z360" s="66"/>
      <c r="AA360" s="64"/>
      <c r="AB360" s="64"/>
      <c r="AC360" s="64"/>
      <c r="AD360" s="184"/>
      <c r="AE360" s="244"/>
      <c r="AF360" s="156"/>
      <c r="AG360" s="185"/>
      <c r="AH360" s="156"/>
      <c r="AI360" s="185"/>
      <c r="AJ360" s="186"/>
      <c r="AK360" s="187"/>
      <c r="AL360" s="156"/>
      <c r="AM360" s="185"/>
      <c r="AN360" s="156"/>
      <c r="AO360" s="185"/>
      <c r="AP360" s="188"/>
      <c r="AQ360" s="187"/>
      <c r="AR360" s="156"/>
      <c r="AS360" s="185"/>
      <c r="AT360" s="156"/>
      <c r="AU360" s="185"/>
      <c r="AV360" s="189"/>
    </row>
    <row r="361" spans="1:87" x14ac:dyDescent="0.55000000000000004">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row>
    <row r="362" spans="1:87" x14ac:dyDescent="0.55000000000000004">
      <c r="AI362" s="261">
        <f>SUM(AI189:AI359)</f>
        <v>116</v>
      </c>
      <c r="BB362" s="45">
        <f>219-172</f>
        <v>47</v>
      </c>
    </row>
    <row r="363" spans="1:87" x14ac:dyDescent="0.55000000000000004">
      <c r="L363">
        <f>SUM(L97:L362)</f>
        <v>5778</v>
      </c>
      <c r="P363">
        <f>SUM(P97:P362)</f>
        <v>827</v>
      </c>
      <c r="AD363">
        <f>SUM(AD188:AD194)</f>
        <v>82</v>
      </c>
    </row>
    <row r="364" spans="1:87" x14ac:dyDescent="0.55000000000000004">
      <c r="A364" s="130"/>
      <c r="D364">
        <f>SUM(B229:B259)</f>
        <v>435</v>
      </c>
      <c r="Z364" s="130"/>
      <c r="AA364" s="130"/>
      <c r="AB364" s="130"/>
      <c r="AC364" s="130"/>
      <c r="AF364">
        <f>SUM(AD188:AD359)</f>
        <v>6600</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28"/>
  <sheetViews>
    <sheetView workbookViewId="0">
      <pane xSplit="3" ySplit="1" topLeftCell="D109" activePane="bottomRight" state="frozen"/>
      <selection pane="topRight" activeCell="C1" sqref="C1"/>
      <selection pane="bottomLeft" activeCell="A2" sqref="A2"/>
      <selection pane="bottomRight" activeCell="C119" sqref="C11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19"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67">
        <f t="shared" ref="B117" si="239">SUM(D117:AA117)-I117</f>
        <v>14</v>
      </c>
      <c r="C117" s="1">
        <v>44179</v>
      </c>
      <c r="D117">
        <v>3</v>
      </c>
      <c r="E117">
        <v>1</v>
      </c>
      <c r="F117">
        <v>5</v>
      </c>
      <c r="I117" s="267">
        <f t="shared" si="77"/>
        <v>5</v>
      </c>
      <c r="J117">
        <v>1</v>
      </c>
      <c r="U117">
        <v>4</v>
      </c>
      <c r="AB117" s="1">
        <f t="shared" ref="AB117" si="240">+C117</f>
        <v>44179</v>
      </c>
      <c r="AC117" s="268">
        <f t="shared" ref="AC117" si="241">+B117</f>
        <v>14</v>
      </c>
      <c r="AD117">
        <f t="shared" ref="AD117" si="242">+D117</f>
        <v>3</v>
      </c>
    </row>
    <row r="118" spans="2:30" x14ac:dyDescent="0.55000000000000004">
      <c r="B118" s="267">
        <f t="shared" ref="B118" si="243">SUM(D118:AA118)-I118</f>
        <v>12</v>
      </c>
      <c r="C118" s="1">
        <v>44180</v>
      </c>
      <c r="D118">
        <v>3</v>
      </c>
      <c r="E118">
        <v>3</v>
      </c>
      <c r="H118">
        <v>1</v>
      </c>
      <c r="I118" s="267">
        <f t="shared" si="77"/>
        <v>5</v>
      </c>
      <c r="J118">
        <v>1</v>
      </c>
      <c r="V118">
        <v>1</v>
      </c>
      <c r="X118">
        <v>1</v>
      </c>
      <c r="Y118">
        <v>2</v>
      </c>
      <c r="AB118" s="1">
        <f t="shared" ref="AB118" si="244">+C118</f>
        <v>44180</v>
      </c>
      <c r="AC118" s="268">
        <f t="shared" ref="AC118" si="245">+B118</f>
        <v>12</v>
      </c>
      <c r="AD118">
        <f t="shared" ref="AD118" si="246">+D118</f>
        <v>3</v>
      </c>
    </row>
    <row r="119" spans="2:30" x14ac:dyDescent="0.55000000000000004">
      <c r="B119" s="267">
        <f t="shared" ref="B119" si="247">SUM(D119:AA119)-I119</f>
        <v>7</v>
      </c>
      <c r="C119" s="1">
        <v>44181</v>
      </c>
      <c r="D119">
        <v>6</v>
      </c>
      <c r="E119">
        <v>1</v>
      </c>
      <c r="I119" s="267">
        <f t="shared" si="77"/>
        <v>0</v>
      </c>
      <c r="AB119" s="1">
        <f t="shared" ref="AB119" si="248">+C119</f>
        <v>44181</v>
      </c>
      <c r="AC119" s="268">
        <f t="shared" ref="AC119" si="249">+B119</f>
        <v>7</v>
      </c>
      <c r="AD119">
        <f t="shared" ref="AD119" si="250">+D119</f>
        <v>6</v>
      </c>
    </row>
    <row r="120" spans="2:30" x14ac:dyDescent="0.55000000000000004">
      <c r="B120" s="241"/>
      <c r="C120" s="1"/>
      <c r="AB120" s="280">
        <v>1</v>
      </c>
    </row>
    <row r="121" spans="2:30" s="266" customFormat="1" ht="5" customHeight="1" x14ac:dyDescent="0.55000000000000004">
      <c r="B121" s="265"/>
      <c r="C121" s="264"/>
      <c r="AA121" s="5"/>
    </row>
    <row r="122" spans="2:30" ht="5.5" customHeight="1" x14ac:dyDescent="0.55000000000000004">
      <c r="B122" s="258"/>
      <c r="C122" s="1"/>
    </row>
    <row r="123" spans="2:30" x14ac:dyDescent="0.55000000000000004">
      <c r="B123">
        <f>SUM(B2:B122)</f>
        <v>1700</v>
      </c>
      <c r="C123" s="1" t="s">
        <v>348</v>
      </c>
      <c r="D123" s="27">
        <f>SUM(D2:D122)</f>
        <v>555</v>
      </c>
      <c r="E123" s="27">
        <f>SUM(E2:E122)</f>
        <v>297</v>
      </c>
      <c r="F123" s="27">
        <f>SUM(F2:F122)</f>
        <v>196</v>
      </c>
      <c r="G123" s="27">
        <f>SUM(G2:G122)</f>
        <v>144</v>
      </c>
      <c r="H123" s="27">
        <f>SUM(H2:H122)</f>
        <v>133</v>
      </c>
      <c r="J123">
        <f t="shared" ref="J123:Z123" si="251">SUM(J2:J122)</f>
        <v>22</v>
      </c>
      <c r="K123">
        <f t="shared" si="251"/>
        <v>6</v>
      </c>
      <c r="L123">
        <f t="shared" si="251"/>
        <v>13</v>
      </c>
      <c r="M123">
        <f t="shared" si="251"/>
        <v>9</v>
      </c>
      <c r="N123">
        <f t="shared" si="251"/>
        <v>23</v>
      </c>
      <c r="O123">
        <f t="shared" si="251"/>
        <v>19</v>
      </c>
      <c r="P123">
        <f t="shared" si="251"/>
        <v>2</v>
      </c>
      <c r="Q123">
        <f t="shared" si="251"/>
        <v>10</v>
      </c>
      <c r="R123">
        <f t="shared" si="251"/>
        <v>1</v>
      </c>
      <c r="S123">
        <f t="shared" si="251"/>
        <v>19</v>
      </c>
      <c r="T123">
        <f t="shared" si="251"/>
        <v>28</v>
      </c>
      <c r="U123">
        <f t="shared" si="251"/>
        <v>51</v>
      </c>
      <c r="V123">
        <f t="shared" si="251"/>
        <v>18</v>
      </c>
      <c r="W123">
        <f t="shared" si="251"/>
        <v>20</v>
      </c>
      <c r="X123">
        <f t="shared" si="251"/>
        <v>77</v>
      </c>
      <c r="Y123">
        <f t="shared" si="251"/>
        <v>37</v>
      </c>
      <c r="Z123">
        <f t="shared" si="251"/>
        <v>20</v>
      </c>
    </row>
    <row r="124" spans="2:30" x14ac:dyDescent="0.55000000000000004">
      <c r="C124" s="1"/>
    </row>
    <row r="125" spans="2:30" ht="5" customHeight="1" x14ac:dyDescent="0.55000000000000004">
      <c r="C125" s="1"/>
    </row>
    <row r="128" spans="2:30" x14ac:dyDescent="0.55000000000000004">
      <c r="B128" s="241"/>
      <c r="J12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3" zoomScale="55" zoomScaleNormal="55" workbookViewId="0">
      <selection activeCell="V56" sqref="V56"/>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63"/>
  <sheetViews>
    <sheetView topLeftCell="A2" workbookViewId="0">
      <pane xSplit="2" ySplit="2" topLeftCell="G153" activePane="bottomRight" state="frozen"/>
      <selection activeCell="O24" sqref="O24"/>
      <selection pane="topRight" activeCell="O24" sqref="O24"/>
      <selection pane="bottomLeft" activeCell="O24" sqref="O24"/>
      <selection pane="bottomRight" activeCell="H161" sqref="H16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U161"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v>
      </c>
      <c r="G161" s="1">
        <v>43846</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43846</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x14ac:dyDescent="0.55000000000000004">
      <c r="B162" s="250"/>
      <c r="C162" s="45"/>
      <c r="G162" s="1"/>
      <c r="H162" s="130"/>
      <c r="I162" s="249"/>
      <c r="J162" s="130"/>
      <c r="K162" s="254"/>
      <c r="L162" s="276"/>
      <c r="M162" s="5"/>
      <c r="N162" s="254"/>
      <c r="O162" s="130"/>
      <c r="P162" s="5"/>
      <c r="Q162" s="6"/>
      <c r="R162" s="272"/>
      <c r="S162" s="240"/>
      <c r="T162" s="255"/>
      <c r="U162" s="1"/>
      <c r="V162" s="5"/>
      <c r="W162" s="27"/>
      <c r="X162" s="255"/>
      <c r="Y162" s="5"/>
      <c r="Z162" s="252"/>
    </row>
    <row r="163"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2020-12-17T08:52:05Z</dcterms:modified>
</cp:coreProperties>
</file>