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CD298DDA-3CD2-4F63-8954-A34174568A58}" xr6:coauthVersionLast="45" xr6:coauthVersionMax="45" xr10:uidLastSave="{00000000-0000-0000-0000-000000000000}"/>
  <bookViews>
    <workbookView xWindow="-110" yWindow="-110" windowWidth="19420" windowHeight="100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2" i="6" l="1"/>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D120" i="7"/>
  <c r="AB120" i="7"/>
  <c r="I120" i="7"/>
  <c r="B120" i="7" s="1"/>
  <c r="AC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C119" i="7" s="1"/>
  <c r="AD119" i="7"/>
  <c r="AB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2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24" i="7"/>
  <c r="P124"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24" i="7"/>
  <c r="Z124" i="7"/>
  <c r="Y124" i="7"/>
  <c r="X124" i="7"/>
  <c r="W124" i="7"/>
  <c r="V124" i="7"/>
  <c r="F124" i="7"/>
  <c r="G124" i="7"/>
  <c r="U124" i="7"/>
  <c r="T124" i="7"/>
  <c r="S124" i="7"/>
  <c r="O124" i="7"/>
  <c r="N124" i="7"/>
  <c r="M124" i="7"/>
  <c r="L124" i="7"/>
  <c r="H124" i="7"/>
  <c r="K124" i="7"/>
  <c r="E124"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2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24"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6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3"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65" i="5"/>
  <c r="AD36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64" i="5"/>
  <c r="L36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24"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<sst xmlns="http://schemas.openxmlformats.org/spreadsheetml/2006/main" count="664" uniqueCount="450">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</sst>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国家衛健委発表に基づく感染状況!$X$27:$X$361</c:f>
              <c:numCache>
                <c:formatCode>#,##0_);[Red]\(#,##0\)</c:formatCode>
                <c:ptCount val="33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国家衛健委発表に基づく感染状況!$Y$27:$Y$361</c:f>
              <c:numCache>
                <c:formatCode>General</c:formatCode>
                <c:ptCount val="33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香港マカオ台湾の患者・海外輸入症例・無症状病原体保有者!$AX$169:$AX$360</c:f>
              <c:numCache>
                <c:formatCode>m"月"d"日"</c:formatCode>
                <c:ptCount val="1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numCache>
            </c:numRef>
          </c:cat>
          <c:val>
            <c:numRef>
              <c:f>香港マカオ台湾の患者・海外輸入症例・無症状病原体保有者!$AY$169:$AY$360</c:f>
              <c:numCache>
                <c:formatCode>General</c:formatCode>
                <c:ptCount val="19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香港マカオ台湾の患者・海外輸入症例・無症状病原体保有者!$AX$169:$AX$360</c:f>
              <c:numCache>
                <c:formatCode>m"月"d"日"</c:formatCode>
                <c:ptCount val="1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numCache>
            </c:numRef>
          </c:cat>
          <c:val>
            <c:numRef>
              <c:f>香港マカオ台湾の患者・海外輸入症例・無症状病原体保有者!$BB$169:$BB$360</c:f>
              <c:numCache>
                <c:formatCode>General</c:formatCode>
                <c:ptCount val="19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香港マカオ台湾の患者・海外輸入症例・無症状病原体保有者!$AX$169:$AX$360</c:f>
              <c:numCache>
                <c:formatCode>m"月"d"日"</c:formatCode>
                <c:ptCount val="1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numCache>
            </c:numRef>
          </c:cat>
          <c:val>
            <c:numRef>
              <c:f>香港マカオ台湾の患者・海外輸入症例・無症状病原体保有者!$AZ$169:$AZ$360</c:f>
              <c:numCache>
                <c:formatCode>General</c:formatCode>
                <c:ptCount val="19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香港マカオ台湾の患者・海外輸入症例・無症状病原体保有者!$AX$169:$AX$360</c:f>
              <c:numCache>
                <c:formatCode>m"月"d"日"</c:formatCode>
                <c:ptCount val="1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numCache>
            </c:numRef>
          </c:cat>
          <c:val>
            <c:numRef>
              <c:f>香港マカオ台湾の患者・海外輸入症例・無症状病原体保有者!$BC$169:$BC$360</c:f>
              <c:numCache>
                <c:formatCode>General</c:formatCode>
                <c:ptCount val="19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香港マカオ台湾の患者・海外輸入症例・無症状病原体保有者!$CE$29:$CE$361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香港マカオ台湾の患者・海外輸入症例・無症状病原体保有者!$CB$29:$CB$361</c:f>
              <c:numCache>
                <c:formatCode>General</c:formatCode>
                <c:ptCount val="33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香港マカオ台湾の患者・海外輸入症例・無症状病原体保有者!$CC$29:$CC$361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新疆の情況!$U$6:$U$164</c:f>
              <c:strCache>
                <c:ptCount val="1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strCache>
            </c:strRef>
          </c:cat>
          <c:val>
            <c:numRef>
              <c:f>新疆の情況!$V$6:$V$164</c:f>
              <c:numCache>
                <c:formatCode>General</c:formatCode>
                <c:ptCount val="15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新疆の情況!$U$6:$U$164</c:f>
              <c:strCache>
                <c:ptCount val="1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strCache>
            </c:strRef>
          </c:cat>
          <c:val>
            <c:numRef>
              <c:f>新疆の情況!$Y$6:$Y$164</c:f>
              <c:numCache>
                <c:formatCode>General</c:formatCode>
                <c:ptCount val="15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新疆の情況!$U$6:$U$164</c:f>
              <c:strCache>
                <c:ptCount val="1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strCache>
            </c:strRef>
          </c:cat>
          <c:val>
            <c:numRef>
              <c:f>新疆の情況!$W$6:$W$164</c:f>
              <c:numCache>
                <c:formatCode>General</c:formatCode>
                <c:ptCount val="15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新疆の情況!$U$6:$U$164</c:f>
              <c:strCache>
                <c:ptCount val="1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strCache>
            </c:strRef>
          </c:cat>
          <c:val>
            <c:numRef>
              <c:f>新疆の情況!$X$6:$X$164</c:f>
              <c:numCache>
                <c:formatCode>General</c:formatCode>
                <c:ptCount val="15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新疆の情況!$U$6:$U$164</c:f>
              <c:strCache>
                <c:ptCount val="1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strCache>
            </c:strRef>
          </c:cat>
          <c:val>
            <c:numRef>
              <c:f>新疆の情況!$Z$6:$Z$164</c:f>
              <c:numCache>
                <c:formatCode>General</c:formatCode>
                <c:ptCount val="15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国家衛健委発表に基づく感染状況!$X$27:$X$361</c:f>
              <c:numCache>
                <c:formatCode>#,##0_);[Red]\(#,##0\)</c:formatCode>
                <c:ptCount val="33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国家衛健委発表に基づく感染状況!$Y$27:$Y$361</c:f>
              <c:numCache>
                <c:formatCode>General</c:formatCode>
                <c:ptCount val="33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国家衛健委発表に基づく感染状況!$AA$27:$AA$361</c:f>
              <c:numCache>
                <c:formatCode>General</c:formatCode>
                <c:ptCount val="33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国家衛健委発表に基づく感染状況!$AB$27:$AB$361</c:f>
              <c:numCache>
                <c:formatCode>General</c:formatCode>
                <c:ptCount val="33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省市別輸入症例数変化!$AC$1</c:f>
              <c:strCache>
                <c:ptCount val="1"/>
                <c:pt idx="0">
                  <c:v>全国</c:v>
                </c:pt>
              </c:strCache>
            </c:strRef>
          </c:tx>
          <c:spPr>
            <a:solidFill>
              <a:schemeClr val="accent1"/>
            </a:solidFill>
            <a:ln>
              <a:noFill/>
            </a:ln>
            <a:effectLst/>
          </c:spPr>
          <c:invertIfNegative val="0"/>
          <c:cat>
            <c:numRef>
              <c:f>省市別輸入症例数変化!$AB$2:$AB$121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formatCode="General">
                  <c:v>1</c:v>
                </c:pt>
              </c:numCache>
            </c:numRef>
          </c:cat>
          <c:val>
            <c:numRef>
              <c:f>省市別輸入症例数変化!$AC$2:$AC$121</c:f>
              <c:numCache>
                <c:formatCode>0_);[Red]\(0\)</c:formatCode>
                <c:ptCount val="12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80"/>
        <c:overlap val="-100"/>
        <c:axId val="755642008"/>
        <c:axId val="755639056"/>
      </c:barChart>
      <c:lineChart>
        <c:grouping val="standard"/>
        <c:varyColors val="0"/>
        <c:ser>
          <c:idx val="1"/>
          <c:order val="1"/>
          <c:tx>
            <c:strRef>
              <c:f>省市別輸入症例数変化!$AD$1</c:f>
              <c:strCache>
                <c:ptCount val="1"/>
                <c:pt idx="0">
                  <c:v>上海</c:v>
                </c:pt>
              </c:strCache>
            </c:strRef>
          </c:tx>
          <c:spPr>
            <a:ln w="25400" cap="rnd">
              <a:solidFill>
                <a:srgbClr val="FF0000"/>
              </a:solidFill>
              <a:round/>
            </a:ln>
            <a:effectLst/>
          </c:spPr>
          <c:marker>
            <c:symbol val="none"/>
          </c:marker>
          <c:cat>
            <c:numRef>
              <c:f>省市別輸入症例数変化!$AB$2:$AB$121</c:f>
              <c:numCache>
                <c:formatCode>m"月"d"日"</c:formatCode>
                <c:ptCount val="12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formatCode="General">
                  <c:v>1</c:v>
                </c:pt>
              </c:numCache>
            </c:numRef>
          </c:cat>
          <c:val>
            <c:numRef>
              <c:f>省市別輸入症例数変化!$AD$2:$AD$121</c:f>
              <c:numCache>
                <c:formatCode>General</c:formatCode>
                <c:ptCount val="12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省市別輸入症例数変化!$C$2:$C$122</c:f>
              <c:numCache>
                <c:formatCode>m"月"d"日"</c:formatCode>
                <c:ptCount val="1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numCache>
            </c:numRef>
          </c:cat>
          <c:val>
            <c:numRef>
              <c:f>省市別輸入症例数変化!$D$2:$D$122</c:f>
              <c:numCache>
                <c:formatCode>General</c:formatCode>
                <c:ptCount val="12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省市別輸入症例数変化!$C$2:$C$122</c:f>
              <c:numCache>
                <c:formatCode>m"月"d"日"</c:formatCode>
                <c:ptCount val="1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numCache>
            </c:numRef>
          </c:cat>
          <c:val>
            <c:numRef>
              <c:f>省市別輸入症例数変化!$E$2:$E$122</c:f>
              <c:numCache>
                <c:formatCode>General</c:formatCode>
                <c:ptCount val="12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省市別輸入症例数変化!$C$2:$C$122</c:f>
              <c:numCache>
                <c:formatCode>m"月"d"日"</c:formatCode>
                <c:ptCount val="1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numCache>
            </c:numRef>
          </c:cat>
          <c:val>
            <c:numRef>
              <c:f>省市別輸入症例数変化!$F$2:$F$122</c:f>
              <c:numCache>
                <c:formatCode>General</c:formatCode>
                <c:ptCount val="12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省市別輸入症例数変化!$C$2:$C$122</c:f>
              <c:numCache>
                <c:formatCode>m"月"d"日"</c:formatCode>
                <c:ptCount val="1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numCache>
            </c:numRef>
          </c:cat>
          <c:val>
            <c:numRef>
              <c:f>省市別輸入症例数変化!$G$2:$G$122</c:f>
              <c:numCache>
                <c:formatCode>General</c:formatCode>
                <c:ptCount val="12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省市別輸入症例数変化!$C$2:$C$122</c:f>
              <c:numCache>
                <c:formatCode>m"月"d"日"</c:formatCode>
                <c:ptCount val="1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numCache>
            </c:numRef>
          </c:cat>
          <c:val>
            <c:numRef>
              <c:f>省市別輸入症例数変化!$H$2:$H$122</c:f>
              <c:numCache>
                <c:formatCode>General</c:formatCode>
                <c:ptCount val="12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省市別輸入症例数変化!$C$2:$C$122</c:f>
              <c:numCache>
                <c:formatCode>m"月"d"日"</c:formatCode>
                <c:ptCount val="12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numCache>
            </c:numRef>
          </c:cat>
          <c:val>
            <c:numRef>
              <c:f>省市別輸入症例数変化!$I$2:$I$122</c:f>
              <c:numCache>
                <c:formatCode>0_);[Red]\(0\)</c:formatCode>
                <c:ptCount val="12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国家衛健委発表に基づく感染状況!$X$27:$X$361</c:f>
              <c:numCache>
                <c:formatCode>#,##0_);[Red]\(#,##0\)</c:formatCode>
                <c:ptCount val="33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国家衛健委発表に基づく感染状況!$Y$27:$Y$361</c:f>
              <c:numCache>
                <c:formatCode>General</c:formatCode>
                <c:ptCount val="33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国家衛健委発表に基づく感染状況!$AA$27:$AA$361</c:f>
              <c:numCache>
                <c:formatCode>General</c:formatCode>
                <c:ptCount val="33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国家衛健委発表に基づく感染状況!$AB$27:$AB$361</c:f>
              <c:numCache>
                <c:formatCode>General</c:formatCode>
                <c:ptCount val="33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国家衛健委発表に基づく感染状況!$AA$27:$AA$361</c:f>
              <c:numCache>
                <c:formatCode>General</c:formatCode>
                <c:ptCount val="33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国家衛健委発表に基づく感染状況!$AB$27:$AB$361</c:f>
              <c:numCache>
                <c:formatCode>General</c:formatCode>
                <c:ptCount val="33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香港マカオ台湾の患者・海外輸入症例・無症状病原体保有者!$CE$29:$CE$361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香港マカオ台湾の患者・海外輸入症例・無症状病原体保有者!$CB$29:$CB$361</c:f>
              <c:numCache>
                <c:formatCode>General</c:formatCode>
                <c:ptCount val="33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香港マカオ台湾の患者・海外輸入症例・無症状病原体保有者!$CC$29:$CC$361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香港マカオ台湾の患者・海外輸入症例・無症状病原体保有者!$CH$189:$CH$360</c:f>
              <c:numCache>
                <c:formatCode>m"月"d"日"</c:formatCode>
                <c:ptCount val="17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numCache>
            </c:numRef>
          </c:cat>
          <c:val>
            <c:numRef>
              <c:f>香港マカオ台湾の患者・海外輸入症例・無症状病原体保有者!$CI$189:$CI$360</c:f>
              <c:numCache>
                <c:formatCode>General</c:formatCode>
                <c:ptCount val="17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香港マカオ台湾の患者・海外輸入症例・無症状病原体保有者!$CF$189:$CF$360</c:f>
              <c:numCache>
                <c:formatCode>m"月"d"日"</c:formatCode>
                <c:ptCount val="17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numCache>
            </c:numRef>
          </c:cat>
          <c:val>
            <c:numRef>
              <c:f>香港マカオ台湾の患者・海外輸入症例・無症状病原体保有者!$CG$189:$CG$360</c:f>
              <c:numCache>
                <c:formatCode>General</c:formatCode>
                <c:ptCount val="17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国家衛健委発表に基づく感染状況!$X$27:$X$361</c:f>
              <c:numCache>
                <c:formatCode>#,##0_);[Red]\(#,##0\)</c:formatCode>
                <c:ptCount val="33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国家衛健委発表に基づく感染状況!$Y$27:$Y$361</c:f>
              <c:numCache>
                <c:formatCode>General</c:formatCode>
                <c:ptCount val="33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国家衛健委発表に基づく感染状況!$AA$27:$AA$361</c:f>
              <c:numCache>
                <c:formatCode>General</c:formatCode>
                <c:ptCount val="33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国家衛健委発表に基づく感染状況!$Z$27:$Z$361</c:f>
              <c:numCache>
                <c:formatCode>m"月"d"日"</c:formatCode>
                <c:ptCount val="3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numCache>
            </c:numRef>
          </c:cat>
          <c:val>
            <c:numRef>
              <c:f>国家衛健委発表に基づく感染状況!$AB$27:$AB$361</c:f>
              <c:numCache>
                <c:formatCode>General</c:formatCode>
                <c:ptCount val="33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香港マカオ台湾の患者・海外輸入症例・無症状病原体保有者!$BE$70:$BE$361</c:f>
              <c:numCache>
                <c:formatCode>m"月"d"日"</c:formatCode>
                <c:ptCount val="2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numCache>
            </c:numRef>
          </c:cat>
          <c:val>
            <c:numRef>
              <c:f>香港マカオ台湾の患者・海外輸入症例・無症状病原体保有者!$BF$70:$BF$361</c:f>
              <c:numCache>
                <c:formatCode>General</c:formatCode>
                <c:ptCount val="29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香港マカオ台湾の患者・海外輸入症例・無症状病原体保有者!$BG$70:$BG$361</c:f>
              <c:numCache>
                <c:formatCode>m"月"d"日"</c:formatCode>
                <c:ptCount val="2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numCache>
            </c:numRef>
          </c:cat>
          <c:val>
            <c:numRef>
              <c:f>香港マカオ台湾の患者・海外輸入症例・無症状病原体保有者!$BH$70:$BH$361</c:f>
              <c:numCache>
                <c:formatCode>General</c:formatCode>
                <c:ptCount val="29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香港マカオ台湾の患者・海外輸入症例・無症状病原体保有者!$BE$70:$BE$361</c:f>
              <c:numCache>
                <c:formatCode>m"月"d"日"</c:formatCode>
                <c:ptCount val="2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numCache>
            </c:numRef>
          </c:cat>
          <c:val>
            <c:numRef>
              <c:f>香港マカオ台湾の患者・海外輸入症例・無症状病原体保有者!$BF$70:$BF$361</c:f>
              <c:numCache>
                <c:formatCode>General</c:formatCode>
                <c:ptCount val="29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香港マカオ台湾の患者・海外輸入症例・無症状病原体保有者!$BG$70:$BG$361</c:f>
              <c:numCache>
                <c:formatCode>m"月"d"日"</c:formatCode>
                <c:ptCount val="2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numCache>
            </c:numRef>
          </c:cat>
          <c:val>
            <c:numRef>
              <c:f>香港マカオ台湾の患者・海外輸入症例・無症状病原体保有者!$BH$70:$BH$361</c:f>
              <c:numCache>
                <c:formatCode>General</c:formatCode>
                <c:ptCount val="29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530793333032E-2"/>
          <c:y val="2.634181841245401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香港マカオ台湾の患者・海外輸入症例・無症状病原体保有者!$BT$29:$BT$361</c:f>
              <c:numCache>
                <c:formatCode>General</c:formatCode>
                <c:ptCount val="33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香港マカオ台湾の患者・海外輸入症例・無症状病原体保有者!$BU$29:$BU$361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香港マカオ台湾の患者・海外輸入症例・無症状病原体保有者!$BV$29:$BV$361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香港マカオ台湾の患者・海外輸入症例・無症状病原体保有者!$BP$29:$BP$361</c:f>
              <c:numCache>
                <c:formatCode>General</c:formatCode>
                <c:ptCount val="33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香港マカオ台湾の患者・海外輸入症例・無症状病原体保有者!$BQ$29:$BQ$361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香港マカオ台湾の患者・海外輸入症例・無症状病原体保有者!$BR$29:$BR$361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香港マカオ台湾の患者・海外輸入症例・無症状病原体保有者!$BX$29:$BX$361</c:f>
              <c:numCache>
                <c:formatCode>General</c:formatCode>
                <c:ptCount val="33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香港マカオ台湾の患者・海外輸入症例・無症状病原体保有者!$BY$29:$BY$361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香港マカオ台湾の患者・海外輸入症例・無症状病原体保有者!$BW$29:$BW$361</c:f>
              <c:numCache>
                <c:formatCode>m"月"d"日"</c:formatCode>
                <c:ptCount val="3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numCache>
            </c:numRef>
          </c:cat>
          <c:val>
            <c:numRef>
              <c:f>香港マカオ台湾の患者・海外輸入症例・無症状病原体保有者!$BZ$29:$BZ$361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香港マカオ台湾の患者・海外輸入症例・無症状病原体保有者!$BI$97:$BI$360</c:f>
              <c:numCache>
                <c:formatCode>m"月"d"日"</c:formatCode>
                <c:ptCount val="2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numCache>
            </c:numRef>
          </c:cat>
          <c:val>
            <c:numRef>
              <c:f>香港マカオ台湾の患者・海外輸入症例・無症状病原体保有者!$BJ$97:$BJ$360</c:f>
              <c:numCache>
                <c:formatCode>General</c:formatCode>
                <c:ptCount val="26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香港マカオ台湾の患者・海外輸入症例・無症状病原体保有者!$BI$97:$BI$360</c:f>
              <c:numCache>
                <c:formatCode>m"月"d"日"</c:formatCode>
                <c:ptCount val="2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numCache>
            </c:numRef>
          </c:cat>
          <c:val>
            <c:numRef>
              <c:f>香港マカオ台湾の患者・海外輸入症例・無症状病原体保有者!$BK$97:$BK$360</c:f>
              <c:numCache>
                <c:formatCode>General</c:formatCode>
                <c:ptCount val="26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香港マカオ台湾の患者・海外輸入症例・無症状病原体保有者!$BL$97:$BL$360</c:f>
              <c:numCache>
                <c:formatCode>m"月"d"日"</c:formatCode>
                <c:ptCount val="2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numCache>
            </c:numRef>
          </c:cat>
          <c:val>
            <c:numRef>
              <c:f>香港マカオ台湾の患者・海外輸入症例・無症状病原体保有者!$BM$97:$BM$360</c:f>
              <c:numCache>
                <c:formatCode>General</c:formatCode>
                <c:ptCount val="26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香港マカオ台湾の患者・海外輸入症例・無症状病原体保有者!$BL$97:$BL$360</c:f>
              <c:numCache>
                <c:formatCode>m"月"d"日"</c:formatCode>
                <c:ptCount val="2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numCache>
            </c:numRef>
          </c:cat>
          <c:val>
            <c:numRef>
              <c:f>香港マカオ台湾の患者・海外輸入症例・無症状病原体保有者!$BN$97:$BN$360</c:f>
              <c:numCache>
                <c:formatCode>General</c:formatCode>
                <c:ptCount val="26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70"/>
  <sheetViews>
    <sheetView tabSelected="1" workbookViewId="0">
      <pane xSplit="2" ySplit="5" topLeftCell="C357" activePane="bottomRight" state="frozen"/>
      <selection pane="topRight" activeCell="C1" sqref="C1"/>
      <selection pane="bottomLeft" activeCell="A8" sqref="A8"/>
      <selection pane="bottomRight" activeCell="B366" sqref="B36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c r="C360" s="59"/>
      <c r="D360" s="49"/>
      <c r="E360" s="61"/>
      <c r="F360" s="60"/>
      <c r="G360" s="59"/>
      <c r="H360" s="61"/>
      <c r="I360" s="55"/>
      <c r="J360" s="59"/>
      <c r="K360" s="61"/>
      <c r="L360" s="59"/>
      <c r="M360" s="61"/>
      <c r="N360" s="48"/>
      <c r="O360" s="60"/>
      <c r="P360" s="124"/>
      <c r="Q360" s="60"/>
      <c r="R360" s="48"/>
      <c r="S360" s="60"/>
      <c r="T360" s="60"/>
      <c r="U360" s="78"/>
    </row>
    <row r="361" spans="2:28" ht="9.5" customHeight="1" thickBot="1" x14ac:dyDescent="0.6">
      <c r="B361" s="66"/>
      <c r="C361" s="79"/>
      <c r="D361" s="80"/>
      <c r="E361" s="82"/>
      <c r="F361" s="95"/>
      <c r="G361" s="79"/>
      <c r="H361" s="82"/>
      <c r="I361" s="82"/>
      <c r="J361" s="79"/>
      <c r="K361" s="82"/>
      <c r="L361" s="79"/>
      <c r="M361" s="82"/>
      <c r="N361" s="83"/>
      <c r="O361" s="81"/>
      <c r="P361" s="94"/>
      <c r="Q361" s="95"/>
      <c r="R361" s="120"/>
      <c r="S361" s="95"/>
      <c r="T361" s="95"/>
      <c r="U361" s="67"/>
    </row>
    <row r="363" spans="2:28" ht="13" customHeight="1" x14ac:dyDescent="0.55000000000000004">
      <c r="E363" s="112"/>
      <c r="F363" s="113"/>
      <c r="G363" s="112" t="s">
        <v>80</v>
      </c>
      <c r="H363" s="113"/>
      <c r="I363" s="113"/>
      <c r="J363" s="113"/>
      <c r="U363" s="72"/>
    </row>
    <row r="364" spans="2:28" ht="13" customHeight="1" x14ac:dyDescent="0.55000000000000004">
      <c r="E364" s="112" t="s">
        <v>98</v>
      </c>
      <c r="F364" s="113"/>
      <c r="G364" s="288" t="s">
        <v>79</v>
      </c>
      <c r="H364" s="289"/>
      <c r="I364" s="112" t="s">
        <v>106</v>
      </c>
      <c r="J364" s="113"/>
    </row>
    <row r="365" spans="2:28" ht="13" customHeight="1" x14ac:dyDescent="0.55000000000000004">
      <c r="B365" s="130"/>
      <c r="E365" s="114" t="s">
        <v>108</v>
      </c>
      <c r="F365" s="113"/>
      <c r="G365" s="115"/>
      <c r="H365" s="115"/>
      <c r="I365" s="112" t="s">
        <v>107</v>
      </c>
      <c r="J365" s="113"/>
    </row>
    <row r="366" spans="2:28" ht="18.5" customHeight="1" x14ac:dyDescent="0.55000000000000004">
      <c r="E366" s="112" t="s">
        <v>96</v>
      </c>
      <c r="F366" s="113"/>
      <c r="G366" s="112" t="s">
        <v>97</v>
      </c>
      <c r="H366" s="113"/>
      <c r="I366" s="113"/>
      <c r="J366" s="113"/>
    </row>
    <row r="367" spans="2:28" ht="13" customHeight="1" x14ac:dyDescent="0.55000000000000004">
      <c r="E367" s="112" t="s">
        <v>98</v>
      </c>
      <c r="F367" s="113"/>
      <c r="G367" s="112" t="s">
        <v>99</v>
      </c>
      <c r="H367" s="113"/>
      <c r="I367" s="113"/>
      <c r="J367" s="113"/>
    </row>
    <row r="368" spans="2:28" ht="13" customHeight="1" x14ac:dyDescent="0.55000000000000004">
      <c r="E368" s="112" t="s">
        <v>98</v>
      </c>
      <c r="F368" s="113"/>
      <c r="G368" s="112" t="s">
        <v>100</v>
      </c>
      <c r="H368" s="113"/>
      <c r="I368" s="113"/>
      <c r="J368" s="113"/>
    </row>
    <row r="369" spans="5:10" ht="13" customHeight="1" x14ac:dyDescent="0.55000000000000004">
      <c r="E369" s="112" t="s">
        <v>101</v>
      </c>
      <c r="F369" s="113"/>
      <c r="G369" s="112" t="s">
        <v>102</v>
      </c>
      <c r="H369" s="113"/>
      <c r="I369" s="113"/>
      <c r="J369" s="113"/>
    </row>
    <row r="370" spans="5:10" ht="13" customHeight="1" x14ac:dyDescent="0.55000000000000004">
      <c r="E370" s="112" t="s">
        <v>103</v>
      </c>
      <c r="F370" s="113"/>
      <c r="G370" s="112" t="s">
        <v>104</v>
      </c>
      <c r="H370" s="113"/>
      <c r="I370" s="113"/>
      <c r="J370" s="113"/>
    </row>
  </sheetData>
  <mergeCells count="12">
    <mergeCell ref="G364:H36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65"/>
  <sheetViews>
    <sheetView topLeftCell="A5" zoomScale="96" zoomScaleNormal="96" workbookViewId="0">
      <pane xSplit="1" ySplit="3" topLeftCell="B354" activePane="bottomRight" state="frozen"/>
      <selection activeCell="A5" sqref="A5"/>
      <selection pane="topRight" activeCell="B5" sqref="B5"/>
      <selection pane="bottomLeft" activeCell="A8" sqref="A8"/>
      <selection pane="bottomRight" activeCell="F364" sqref="F36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58" si="5947">+BA344+1</f>
        <v>128</v>
      </c>
      <c r="BB345" s="130">
        <v>0</v>
      </c>
      <c r="BC345" s="27">
        <f t="shared" ref="BC345" si="5948">+BC344+BB345</f>
        <v>22</v>
      </c>
      <c r="BD345" s="239">
        <f t="shared" ref="BD345:BD358"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BF358" si="6532">+B357</f>
        <v>7</v>
      </c>
      <c r="BG357" s="230">
        <f t="shared" ref="BG357:BG358" si="6533">+A357</f>
        <v>44181</v>
      </c>
      <c r="BH357" s="132">
        <f t="shared" ref="BH357" si="6534">+C357</f>
        <v>4068</v>
      </c>
      <c r="BI357" s="1">
        <f t="shared" ref="BI357" si="6535">+BE357</f>
        <v>44181</v>
      </c>
      <c r="BJ357">
        <f t="shared" ref="BJ357:BJ358" si="6536">+L357</f>
        <v>6</v>
      </c>
      <c r="BK357">
        <f t="shared" ref="BK357:BK358" si="6537">+M357</f>
        <v>4</v>
      </c>
      <c r="BL357" s="1">
        <f t="shared" ref="BL357" si="6538">+BI357</f>
        <v>44181</v>
      </c>
      <c r="BM357">
        <f t="shared" ref="BM357" si="6539">+BM356+BJ357</f>
        <v>5778</v>
      </c>
      <c r="BN357">
        <f t="shared" ref="BN357" si="6540">+BN356+BK357</f>
        <v>2912</v>
      </c>
      <c r="BO357" s="180">
        <f t="shared" ref="BO357:BO358" si="6541">+A357</f>
        <v>44181</v>
      </c>
      <c r="BP357">
        <f t="shared" ref="BP357:BP358" si="6542">+AF357</f>
        <v>7803</v>
      </c>
      <c r="BQ357">
        <f t="shared" ref="BQ357" si="6543">+AH357</f>
        <v>6439</v>
      </c>
      <c r="BR357">
        <f t="shared" ref="BR357" si="6544">+AJ357</f>
        <v>123</v>
      </c>
      <c r="BS357" s="180">
        <f t="shared" ref="BS357:BS358" si="6545">+A357</f>
        <v>44181</v>
      </c>
      <c r="BT357">
        <f t="shared" ref="BT357" si="6546">+AL357</f>
        <v>46</v>
      </c>
      <c r="BU357">
        <f t="shared" ref="BU357" si="6547">+AN357</f>
        <v>46</v>
      </c>
      <c r="BV357">
        <f t="shared" ref="BV357" si="6548">+AP357</f>
        <v>0</v>
      </c>
      <c r="BW357" s="180">
        <f t="shared" ref="BW357:BW358" si="6549">+A357</f>
        <v>44181</v>
      </c>
      <c r="BX357">
        <f t="shared" ref="BX357:BX358" si="6550">+AR357</f>
        <v>749</v>
      </c>
      <c r="BY357">
        <f t="shared" ref="BY357" si="6551">+AT357</f>
        <v>612</v>
      </c>
      <c r="BZ357">
        <f t="shared" ref="BZ357" si="6552">+AV357</f>
        <v>7</v>
      </c>
      <c r="CA357" s="180">
        <f t="shared" ref="CA357:CA358" si="6553">+A357</f>
        <v>44181</v>
      </c>
      <c r="CB357">
        <f t="shared" ref="CB357" si="6554">+AD357</f>
        <v>82</v>
      </c>
      <c r="CC357">
        <f t="shared" ref="CC357" si="6555">+AG357</f>
        <v>94</v>
      </c>
      <c r="CD357" s="180">
        <f t="shared" ref="CD357:CD358"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c r="B359" s="241"/>
      <c r="C359" s="155"/>
      <c r="D359" s="155"/>
      <c r="E359" s="147"/>
      <c r="F359" s="147"/>
      <c r="G359" s="147"/>
      <c r="H359" s="135"/>
      <c r="I359" s="147"/>
      <c r="J359" s="135"/>
      <c r="K359" s="42"/>
      <c r="L359" s="146"/>
      <c r="M359" s="147"/>
      <c r="N359" s="135"/>
      <c r="O359" s="135"/>
      <c r="P359" s="147"/>
      <c r="Q359" s="147"/>
      <c r="R359" s="135"/>
      <c r="S359" s="135"/>
      <c r="T359" s="147"/>
      <c r="U359" s="147"/>
      <c r="V359" s="135"/>
      <c r="W359" s="42"/>
      <c r="X359" s="148"/>
      <c r="Z359" s="75"/>
      <c r="AA359" s="231"/>
      <c r="AB359" s="231"/>
      <c r="AC359" s="232"/>
      <c r="AD359" s="184"/>
      <c r="AE359" s="244"/>
      <c r="AF359" s="156"/>
      <c r="AG359" s="185"/>
      <c r="AH359" s="156"/>
      <c r="AI359" s="185"/>
      <c r="AJ359" s="186"/>
      <c r="AK359" s="187"/>
      <c r="AL359" s="156"/>
      <c r="AM359" s="185"/>
      <c r="AN359" s="156"/>
      <c r="AO359" s="185"/>
      <c r="AP359" s="188"/>
      <c r="AQ359" s="187"/>
      <c r="AR359" s="156"/>
      <c r="AS359" s="185"/>
      <c r="AT359" s="156"/>
      <c r="AU359" s="185"/>
      <c r="AV359" s="189"/>
      <c r="AW359" s="256"/>
      <c r="AX359" s="238"/>
      <c r="AY359" s="6"/>
      <c r="AZ359" s="239"/>
      <c r="BA359" s="239"/>
      <c r="BB359" s="130"/>
      <c r="BC359" s="27"/>
      <c r="BD359" s="239"/>
      <c r="BE359" s="230"/>
      <c r="BF359" s="132"/>
      <c r="BG359" s="230"/>
      <c r="BH359" s="132"/>
      <c r="BI359" s="1"/>
      <c r="BL359" s="1"/>
      <c r="BO359" s="257"/>
      <c r="BS359" s="257"/>
      <c r="BW359" s="257"/>
      <c r="CA359" s="257"/>
      <c r="CD359" s="257"/>
      <c r="CG359" s="286"/>
      <c r="CH359" s="286"/>
      <c r="CI359" s="286"/>
    </row>
    <row r="360" spans="1:87" ht="18" customHeight="1" x14ac:dyDescent="0.55000000000000004">
      <c r="A360" s="180"/>
      <c r="B360" s="147"/>
      <c r="C360" s="155"/>
      <c r="D360" s="155"/>
      <c r="E360" s="147"/>
      <c r="F360" s="147"/>
      <c r="G360" s="147"/>
      <c r="H360" s="135"/>
      <c r="I360" s="147"/>
      <c r="J360" s="135"/>
      <c r="K360" s="42"/>
      <c r="L360" s="146"/>
      <c r="M360" s="147"/>
      <c r="N360" s="135"/>
      <c r="O360" s="135"/>
      <c r="P360" s="147"/>
      <c r="Q360" s="147"/>
      <c r="R360" s="135"/>
      <c r="S360" s="135"/>
      <c r="T360" s="147"/>
      <c r="U360" s="147"/>
      <c r="V360" s="135"/>
      <c r="W360" s="42"/>
      <c r="X360" s="148"/>
      <c r="Z360" s="75"/>
      <c r="AA360" s="231"/>
      <c r="AB360" s="231"/>
      <c r="AC360" s="232"/>
      <c r="AD360" s="184"/>
      <c r="AE360" s="244"/>
      <c r="AF360" s="156"/>
      <c r="AG360" s="185"/>
      <c r="AH360" s="156"/>
      <c r="AI360" s="185"/>
      <c r="AJ360" s="186"/>
      <c r="AK360" s="187"/>
      <c r="AL360" s="156"/>
      <c r="AM360" s="185"/>
      <c r="AN360" s="156"/>
      <c r="AO360" s="185"/>
      <c r="AP360" s="188"/>
      <c r="AQ360" s="187"/>
      <c r="AR360" s="156"/>
      <c r="AS360" s="185"/>
      <c r="AT360" s="156"/>
      <c r="AU360" s="185"/>
      <c r="AV360" s="189"/>
      <c r="AX360"/>
      <c r="AY360"/>
      <c r="AZ360"/>
      <c r="BB360"/>
      <c r="BP360" s="45"/>
      <c r="BQ360" s="45"/>
      <c r="BR360" s="45"/>
      <c r="BS360" s="45"/>
    </row>
    <row r="361" spans="1:87" ht="7" customHeight="1" thickBot="1" x14ac:dyDescent="0.6">
      <c r="A361" s="66"/>
      <c r="B361" s="146"/>
      <c r="C361" s="155"/>
      <c r="D361" s="147"/>
      <c r="E361" s="147"/>
      <c r="F361" s="147"/>
      <c r="G361" s="147"/>
      <c r="H361" s="135"/>
      <c r="I361" s="147"/>
      <c r="J361" s="135"/>
      <c r="K361" s="148"/>
      <c r="L361" s="146"/>
      <c r="M361" s="147"/>
      <c r="N361" s="135"/>
      <c r="O361" s="135"/>
      <c r="P361" s="147"/>
      <c r="Q361" s="147"/>
      <c r="R361" s="135"/>
      <c r="S361" s="135"/>
      <c r="T361" s="147"/>
      <c r="U361" s="147"/>
      <c r="V361" s="135"/>
      <c r="W361" s="42"/>
      <c r="X361" s="148"/>
      <c r="Z361" s="66"/>
      <c r="AA361" s="64"/>
      <c r="AB361" s="64"/>
      <c r="AC361" s="64"/>
      <c r="AD361" s="184"/>
      <c r="AE361" s="244"/>
      <c r="AF361" s="156"/>
      <c r="AG361" s="185"/>
      <c r="AH361" s="156"/>
      <c r="AI361" s="185"/>
      <c r="AJ361" s="186"/>
      <c r="AK361" s="187"/>
      <c r="AL361" s="156"/>
      <c r="AM361" s="185"/>
      <c r="AN361" s="156"/>
      <c r="AO361" s="185"/>
      <c r="AP361" s="188"/>
      <c r="AQ361" s="187"/>
      <c r="AR361" s="156"/>
      <c r="AS361" s="185"/>
      <c r="AT361" s="156"/>
      <c r="AU361" s="185"/>
      <c r="AV361" s="189"/>
    </row>
    <row r="362" spans="1:87" x14ac:dyDescent="0.55000000000000004">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row>
    <row r="363" spans="1:87" x14ac:dyDescent="0.55000000000000004">
      <c r="AI363" s="261">
        <f>SUM(AI189:AI360)</f>
        <v>118</v>
      </c>
      <c r="BB363" s="45">
        <f>219-172</f>
        <v>47</v>
      </c>
    </row>
    <row r="364" spans="1:87" x14ac:dyDescent="0.55000000000000004">
      <c r="L364">
        <f>SUM(L97:L363)</f>
        <v>5789</v>
      </c>
      <c r="P364">
        <f>SUM(P97:P363)</f>
        <v>828</v>
      </c>
      <c r="AD364">
        <f>SUM(AD188:AD194)</f>
        <v>82</v>
      </c>
    </row>
    <row r="365" spans="1:87" x14ac:dyDescent="0.55000000000000004">
      <c r="A365" s="130"/>
      <c r="D365">
        <f>SUM(B229:B259)</f>
        <v>435</v>
      </c>
      <c r="Z365" s="130"/>
      <c r="AA365" s="130"/>
      <c r="AB365" s="130"/>
      <c r="AC365" s="130"/>
      <c r="AF365">
        <f>SUM(AD188:AD360)</f>
        <v>6696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29"/>
  <sheetViews>
    <sheetView workbookViewId="0">
      <pane xSplit="3" ySplit="1" topLeftCell="D109" activePane="bottomRight" state="frozen"/>
      <selection pane="topRight" activeCell="C1" sqref="C1"/>
      <selection pane="bottomLeft" activeCell="A2" sqref="A2"/>
      <selection pane="bottomRight" activeCell="D120" sqref="D12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20"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67">
        <f t="shared" ref="B120" si="251">SUM(D120:AA120)-I120</f>
        <v>11</v>
      </c>
      <c r="C120" s="1">
        <v>44182</v>
      </c>
      <c r="D120">
        <v>4</v>
      </c>
      <c r="E120">
        <v>4</v>
      </c>
      <c r="I120" s="267">
        <f t="shared" si="77"/>
        <v>3</v>
      </c>
      <c r="O120">
        <v>1</v>
      </c>
      <c r="W120">
        <v>1</v>
      </c>
      <c r="Y120">
        <v>1</v>
      </c>
      <c r="AB120" s="1">
        <f t="shared" ref="AB120" si="252">+C120</f>
        <v>44182</v>
      </c>
      <c r="AC120" s="268">
        <f t="shared" ref="AC120" si="253">+B120</f>
        <v>11</v>
      </c>
      <c r="AD120">
        <f t="shared" ref="AD120" si="254">+D120</f>
        <v>4</v>
      </c>
    </row>
    <row r="121" spans="2:30" x14ac:dyDescent="0.55000000000000004">
      <c r="B121" s="241"/>
      <c r="C121" s="1"/>
      <c r="AB121" s="280">
        <v>1</v>
      </c>
    </row>
    <row r="122" spans="2:30" s="266" customFormat="1" ht="5" customHeight="1" x14ac:dyDescent="0.55000000000000004">
      <c r="B122" s="265"/>
      <c r="C122" s="264"/>
      <c r="AA122" s="5"/>
    </row>
    <row r="123" spans="2:30" ht="5.5" customHeight="1" x14ac:dyDescent="0.55000000000000004">
      <c r="B123" s="258"/>
      <c r="C123" s="1"/>
    </row>
    <row r="124" spans="2:30" x14ac:dyDescent="0.55000000000000004">
      <c r="B124">
        <f>SUM(B2:B123)</f>
        <v>1711</v>
      </c>
      <c r="C124" s="1" t="s">
        <v>348</v>
      </c>
      <c r="D124" s="27">
        <f>SUM(D2:D123)</f>
        <v>559</v>
      </c>
      <c r="E124" s="27">
        <f>SUM(E2:E123)</f>
        <v>301</v>
      </c>
      <c r="F124" s="27">
        <f>SUM(F2:F123)</f>
        <v>196</v>
      </c>
      <c r="G124" s="27">
        <f>SUM(G2:G123)</f>
        <v>144</v>
      </c>
      <c r="H124" s="27">
        <f>SUM(H2:H123)</f>
        <v>133</v>
      </c>
      <c r="J124">
        <f t="shared" ref="J124:Z124" si="255">SUM(J2:J123)</f>
        <v>22</v>
      </c>
      <c r="K124">
        <f t="shared" si="255"/>
        <v>6</v>
      </c>
      <c r="L124">
        <f t="shared" si="255"/>
        <v>13</v>
      </c>
      <c r="M124">
        <f t="shared" si="255"/>
        <v>9</v>
      </c>
      <c r="N124">
        <f t="shared" si="255"/>
        <v>23</v>
      </c>
      <c r="O124">
        <f t="shared" si="255"/>
        <v>20</v>
      </c>
      <c r="P124">
        <f t="shared" si="255"/>
        <v>2</v>
      </c>
      <c r="Q124">
        <f t="shared" si="255"/>
        <v>10</v>
      </c>
      <c r="R124">
        <f t="shared" si="255"/>
        <v>1</v>
      </c>
      <c r="S124">
        <f t="shared" si="255"/>
        <v>19</v>
      </c>
      <c r="T124">
        <f t="shared" si="255"/>
        <v>28</v>
      </c>
      <c r="U124">
        <f t="shared" si="255"/>
        <v>51</v>
      </c>
      <c r="V124">
        <f t="shared" si="255"/>
        <v>18</v>
      </c>
      <c r="W124">
        <f t="shared" si="255"/>
        <v>21</v>
      </c>
      <c r="X124">
        <f t="shared" si="255"/>
        <v>77</v>
      </c>
      <c r="Y124">
        <f t="shared" si="255"/>
        <v>38</v>
      </c>
      <c r="Z124">
        <f t="shared" si="255"/>
        <v>20</v>
      </c>
    </row>
    <row r="125" spans="2:30" x14ac:dyDescent="0.55000000000000004">
      <c r="C125" s="1"/>
    </row>
    <row r="126" spans="2:30" ht="5" customHeight="1" x14ac:dyDescent="0.55000000000000004">
      <c r="C126" s="1"/>
    </row>
    <row r="129" spans="2:10" x14ac:dyDescent="0.55000000000000004">
      <c r="B129" s="241"/>
      <c r="J12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6" zoomScale="70" zoomScaleNormal="70" workbookViewId="0">
      <selection activeCell="T92" sqref="T92"/>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64"/>
  <sheetViews>
    <sheetView topLeftCell="A2" workbookViewId="0">
      <pane xSplit="2" ySplit="2" topLeftCell="C153" activePane="bottomRight" state="frozen"/>
      <selection activeCell="O24" sqref="O24"/>
      <selection pane="topRight" activeCell="O24" sqref="O24"/>
      <selection pane="bottomLeft" activeCell="O24" sqref="O24"/>
      <selection pane="bottomRight" activeCell="D163" sqref="D16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U162"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x14ac:dyDescent="0.55000000000000004">
      <c r="B163" s="250"/>
      <c r="C163" s="45"/>
      <c r="G163" s="1"/>
      <c r="H163" s="130"/>
      <c r="I163" s="249"/>
      <c r="J163" s="130"/>
      <c r="K163" s="254"/>
      <c r="L163" s="276"/>
      <c r="M163" s="5"/>
      <c r="N163" s="254"/>
      <c r="O163" s="130"/>
      <c r="P163" s="5"/>
      <c r="Q163" s="6"/>
      <c r="R163" s="272"/>
      <c r="S163" s="240"/>
      <c r="T163" s="255"/>
      <c r="U163" s="1"/>
      <c r="V163" s="5"/>
      <c r="W163" s="27"/>
      <c r="X163" s="255"/>
      <c r="Y163" s="5"/>
      <c r="Z163" s="252"/>
    </row>
    <row r="164"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2020-12-18T06:30:13Z</dcterms:modified>
</cp:coreProperties>
</file>