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CDED8628-59BC-45B2-941C-9B5AD60D4BC0}" xr6:coauthVersionLast="45" xr6:coauthVersionMax="45" xr10:uidLastSave="{00000000-0000-0000-0000-000000000000}"/>
  <bookViews>
    <workbookView xWindow="-110" yWindow="-110" windowWidth="19420" windowHeight="100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60" i="5" l="1"/>
  <c r="AS360" i="5"/>
  <c r="AI360" i="5"/>
  <c r="CE360" i="5" s="1"/>
  <c r="AG360" i="5"/>
  <c r="CC360" i="5" s="1"/>
  <c r="Y164" i="6"/>
  <c r="Z164" i="6" s="1"/>
  <c r="V164" i="6"/>
  <c r="X164" i="6" s="1"/>
  <c r="U164" i="6"/>
  <c r="T164" i="6"/>
  <c r="S164" i="6"/>
  <c r="R164" i="6"/>
  <c r="N164" i="6"/>
  <c r="L164" i="6"/>
  <c r="K164" i="6"/>
  <c r="I164" i="6"/>
  <c r="W164" i="6" s="1"/>
  <c r="I122" i="7"/>
  <c r="B122" i="7" s="1"/>
  <c r="AC122" i="7" s="1"/>
  <c r="AD122" i="7"/>
  <c r="AB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D121" i="7"/>
  <c r="AB121" i="7"/>
  <c r="I121" i="7"/>
  <c r="B121" i="7" s="1"/>
  <c r="AC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D120" i="7"/>
  <c r="AB120" i="7"/>
  <c r="I120" i="7"/>
  <c r="B120" i="7" s="1"/>
  <c r="AC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C119" i="7" s="1"/>
  <c r="AD119" i="7"/>
  <c r="AB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6"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6" i="7"/>
  <c r="P126"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6" i="7"/>
  <c r="Z126" i="7"/>
  <c r="Y126" i="7"/>
  <c r="X126" i="7"/>
  <c r="W126" i="7"/>
  <c r="V126" i="7"/>
  <c r="F126" i="7"/>
  <c r="G126" i="7"/>
  <c r="U126" i="7"/>
  <c r="T126" i="7"/>
  <c r="S126" i="7"/>
  <c r="O126" i="7"/>
  <c r="N126" i="7"/>
  <c r="M126" i="7"/>
  <c r="L126" i="7"/>
  <c r="H126" i="7"/>
  <c r="K126" i="7"/>
  <c r="E126"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31"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6"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7"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5"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7" i="5"/>
  <c r="AD36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6" i="5"/>
  <c r="L366"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6"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<sst xmlns="http://schemas.openxmlformats.org/spreadsheetml/2006/main" count="666" uniqueCount="452">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</sst>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国家衛健委発表に基づく感染状況!$X$27:$X$363</c:f>
              <c:numCache>
                <c:formatCode>#,##0_);[Red]\(#,##0\)</c:formatCode>
                <c:ptCount val="3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国家衛健委発表に基づく感染状況!$Y$27:$Y$363</c:f>
              <c:numCache>
                <c:formatCode>General</c:formatCode>
                <c:ptCount val="3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香港マカオ台湾の患者・海外輸入症例・無症状病原体保有者!$AX$169:$AX$362</c:f>
              <c:numCache>
                <c:formatCode>m"月"d"日"</c:formatCode>
                <c:ptCount val="1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numCache>
            </c:numRef>
          </c:cat>
          <c:val>
            <c:numRef>
              <c:f>香港マカオ台湾の患者・海外輸入症例・無症状病原体保有者!$AY$169:$AY$362</c:f>
              <c:numCache>
                <c:formatCode>General</c:formatCode>
                <c:ptCount val="19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香港マカオ台湾の患者・海外輸入症例・無症状病原体保有者!$AX$169:$AX$362</c:f>
              <c:numCache>
                <c:formatCode>m"月"d"日"</c:formatCode>
                <c:ptCount val="1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numCache>
            </c:numRef>
          </c:cat>
          <c:val>
            <c:numRef>
              <c:f>香港マカオ台湾の患者・海外輸入症例・無症状病原体保有者!$BB$169:$BB$362</c:f>
              <c:numCache>
                <c:formatCode>General</c:formatCode>
                <c:ptCount val="19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香港マカオ台湾の患者・海外輸入症例・無症状病原体保有者!$AX$169:$AX$362</c:f>
              <c:numCache>
                <c:formatCode>m"月"d"日"</c:formatCode>
                <c:ptCount val="1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numCache>
            </c:numRef>
          </c:cat>
          <c:val>
            <c:numRef>
              <c:f>香港マカオ台湾の患者・海外輸入症例・無症状病原体保有者!$AZ$169:$AZ$362</c:f>
              <c:numCache>
                <c:formatCode>General</c:formatCode>
                <c:ptCount val="19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香港マカオ台湾の患者・海外輸入症例・無症状病原体保有者!$AX$169:$AX$362</c:f>
              <c:numCache>
                <c:formatCode>m"月"d"日"</c:formatCode>
                <c:ptCount val="19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numCache>
            </c:numRef>
          </c:cat>
          <c:val>
            <c:numRef>
              <c:f>香港マカオ台湾の患者・海外輸入症例・無症状病原体保有者!$BC$169:$BC$362</c:f>
              <c:numCache>
                <c:formatCode>General</c:formatCode>
                <c:ptCount val="19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香港マカオ台湾の患者・海外輸入症例・無症状病原体保有者!$CE$29:$CE$363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香港マカオ台湾の患者・海外輸入症例・無症状病原体保有者!$CB$29:$CB$363</c:f>
              <c:numCache>
                <c:formatCode>General</c:formatCode>
                <c:ptCount val="33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香港マカオ台湾の患者・海外輸入症例・無症状病原体保有者!$CC$29:$CC$363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新疆の情況!$U$6:$U$166</c:f>
              <c:strCache>
                <c:ptCount val="1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strCache>
            </c:strRef>
          </c:cat>
          <c:val>
            <c:numRef>
              <c:f>新疆の情況!$V$6:$V$166</c:f>
              <c:numCache>
                <c:formatCode>General</c:formatCode>
                <c:ptCount val="16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新疆の情況!$U$6:$U$166</c:f>
              <c:strCache>
                <c:ptCount val="1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strCache>
            </c:strRef>
          </c:cat>
          <c:val>
            <c:numRef>
              <c:f>新疆の情況!$Y$6:$Y$166</c:f>
              <c:numCache>
                <c:formatCode>General</c:formatCode>
                <c:ptCount val="16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新疆の情況!$U$6:$U$166</c:f>
              <c:strCache>
                <c:ptCount val="1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strCache>
            </c:strRef>
          </c:cat>
          <c:val>
            <c:numRef>
              <c:f>新疆の情況!$W$6:$W$166</c:f>
              <c:numCache>
                <c:formatCode>General</c:formatCode>
                <c:ptCount val="16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新疆の情況!$U$6:$U$166</c:f>
              <c:strCache>
                <c:ptCount val="1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strCache>
            </c:strRef>
          </c:cat>
          <c:val>
            <c:numRef>
              <c:f>新疆の情況!$X$6:$X$166</c:f>
              <c:numCache>
                <c:formatCode>General</c:formatCode>
                <c:ptCount val="16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新疆の情況!$U$6:$U$166</c:f>
              <c:strCache>
                <c:ptCount val="15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strCache>
            </c:strRef>
          </c:cat>
          <c:val>
            <c:numRef>
              <c:f>新疆の情況!$Z$6:$Z$166</c:f>
              <c:numCache>
                <c:formatCode>General</c:formatCode>
                <c:ptCount val="16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国家衛健委発表に基づく感染状況!$X$27:$X$363</c:f>
              <c:numCache>
                <c:formatCode>#,##0_);[Red]\(#,##0\)</c:formatCode>
                <c:ptCount val="3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国家衛健委発表に基づく感染状況!$Y$27:$Y$363</c:f>
              <c:numCache>
                <c:formatCode>General</c:formatCode>
                <c:ptCount val="3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国家衛健委発表に基づく感染状況!$AA$27:$AA$363</c:f>
              <c:numCache>
                <c:formatCode>General</c:formatCode>
                <c:ptCount val="3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国家衛健委発表に基づく感染状況!$AB$27:$AB$363</c:f>
              <c:numCache>
                <c:formatCode>General</c:formatCode>
                <c:ptCount val="3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省市別輸入症例数変化!$AC$1</c:f>
              <c:strCache>
                <c:ptCount val="1"/>
                <c:pt idx="0">
                  <c:v>全国</c:v>
                </c:pt>
              </c:strCache>
            </c:strRef>
          </c:tx>
          <c:spPr>
            <a:solidFill>
              <a:schemeClr val="accent1"/>
            </a:solidFill>
            <a:ln>
              <a:noFill/>
            </a:ln>
            <a:effectLst/>
          </c:spPr>
          <c:invertIfNegative val="0"/>
          <c:cat>
            <c:numRef>
              <c:f>省市別輸入症例数変化!$AB$2:$AB$123</c:f>
              <c:numCache>
                <c:formatCode>m"月"d"日"</c:formatCode>
                <c:ptCount val="1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formatCode="General">
                  <c:v>1</c:v>
                </c:pt>
              </c:numCache>
            </c:numRef>
          </c:cat>
          <c:val>
            <c:numRef>
              <c:f>省市別輸入症例数変化!$AC$2:$AC$123</c:f>
              <c:numCache>
                <c:formatCode>0_);[Red]\(0\)</c:formatCode>
                <c:ptCount val="12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80"/>
        <c:overlap val="-100"/>
        <c:axId val="755642008"/>
        <c:axId val="755639056"/>
      </c:barChart>
      <c:lineChart>
        <c:grouping val="standard"/>
        <c:varyColors val="0"/>
        <c:ser>
          <c:idx val="1"/>
          <c:order val="1"/>
          <c:tx>
            <c:strRef>
              <c:f>省市別輸入症例数変化!$AD$1</c:f>
              <c:strCache>
                <c:ptCount val="1"/>
                <c:pt idx="0">
                  <c:v>上海</c:v>
                </c:pt>
              </c:strCache>
            </c:strRef>
          </c:tx>
          <c:spPr>
            <a:ln w="25400" cap="rnd">
              <a:solidFill>
                <a:srgbClr val="FF0000"/>
              </a:solidFill>
              <a:round/>
            </a:ln>
            <a:effectLst/>
          </c:spPr>
          <c:marker>
            <c:symbol val="none"/>
          </c:marker>
          <c:cat>
            <c:numRef>
              <c:f>省市別輸入症例数変化!$AB$2:$AB$123</c:f>
              <c:numCache>
                <c:formatCode>m"月"d"日"</c:formatCode>
                <c:ptCount val="12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formatCode="General">
                  <c:v>1</c:v>
                </c:pt>
              </c:numCache>
            </c:numRef>
          </c:cat>
          <c:val>
            <c:numRef>
              <c:f>省市別輸入症例数変化!$AD$2:$AD$123</c:f>
              <c:numCache>
                <c:formatCode>General</c:formatCode>
                <c:ptCount val="12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省市別輸入症例数変化!$D$2:$D$124</c:f>
              <c:numCache>
                <c:formatCode>General</c:formatCode>
                <c:ptCount val="12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省市別輸入症例数変化!$E$2:$E$124</c:f>
              <c:numCache>
                <c:formatCode>General</c:formatCode>
                <c:ptCount val="12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省市別輸入症例数変化!$F$2:$F$124</c:f>
              <c:numCache>
                <c:formatCode>General</c:formatCode>
                <c:ptCount val="12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省市別輸入症例数変化!$G$2:$G$124</c:f>
              <c:numCache>
                <c:formatCode>General</c:formatCode>
                <c:ptCount val="12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省市別輸入症例数変化!$H$2:$H$124</c:f>
              <c:numCache>
                <c:formatCode>General</c:formatCode>
                <c:ptCount val="12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numCache>
            </c:numRef>
          </c:cat>
          <c:val>
            <c:numRef>
              <c:f>省市別輸入症例数変化!$I$2:$I$124</c:f>
              <c:numCache>
                <c:formatCode>0_);[Red]\(0\)</c:formatCode>
                <c:ptCount val="12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国家衛健委発表に基づく感染状況!$X$27:$X$363</c:f>
              <c:numCache>
                <c:formatCode>#,##0_);[Red]\(#,##0\)</c:formatCode>
                <c:ptCount val="3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国家衛健委発表に基づく感染状況!$Y$27:$Y$363</c:f>
              <c:numCache>
                <c:formatCode>General</c:formatCode>
                <c:ptCount val="3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国家衛健委発表に基づく感染状況!$AA$27:$AA$363</c:f>
              <c:numCache>
                <c:formatCode>General</c:formatCode>
                <c:ptCount val="3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国家衛健委発表に基づく感染状況!$AB$27:$AB$363</c:f>
              <c:numCache>
                <c:formatCode>General</c:formatCode>
                <c:ptCount val="3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国家衛健委発表に基づく感染状況!$AA$27:$AA$363</c:f>
              <c:numCache>
                <c:formatCode>General</c:formatCode>
                <c:ptCount val="3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国家衛健委発表に基づく感染状況!$AB$27:$AB$363</c:f>
              <c:numCache>
                <c:formatCode>General</c:formatCode>
                <c:ptCount val="3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香港マカオ台湾の患者・海外輸入症例・無症状病原体保有者!$CE$29:$CE$363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香港マカオ台湾の患者・海外輸入症例・無症状病原体保有者!$CB$29:$CB$363</c:f>
              <c:numCache>
                <c:formatCode>General</c:formatCode>
                <c:ptCount val="33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香港マカオ台湾の患者・海外輸入症例・無症状病原体保有者!$CC$29:$CC$363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香港マカオ台湾の患者・海外輸入症例・無症状病原体保有者!$CH$189:$CH$362</c:f>
              <c:numCache>
                <c:formatCode>m"月"d"日"</c:formatCode>
                <c:ptCount val="17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numCache>
            </c:numRef>
          </c:cat>
          <c:val>
            <c:numRef>
              <c:f>香港マカオ台湾の患者・海外輸入症例・無症状病原体保有者!$CI$189:$CI$362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香港マカオ台湾の患者・海外輸入症例・無症状病原体保有者!$CF$189:$CF$362</c:f>
              <c:numCache>
                <c:formatCode>m"月"d"日"</c:formatCode>
                <c:ptCount val="17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numCache>
            </c:numRef>
          </c:cat>
          <c:val>
            <c:numRef>
              <c:f>香港マカオ台湾の患者・海外輸入症例・無症状病原体保有者!$CG$189:$CG$362</c:f>
              <c:numCache>
                <c:formatCode>General</c:formatCode>
                <c:ptCount val="17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国家衛健委発表に基づく感染状況!$X$27:$X$363</c:f>
              <c:numCache>
                <c:formatCode>#,##0_);[Red]\(#,##0\)</c:formatCode>
                <c:ptCount val="33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国家衛健委発表に基づく感染状況!$Y$27:$Y$363</c:f>
              <c:numCache>
                <c:formatCode>General</c:formatCode>
                <c:ptCount val="33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国家衛健委発表に基づく感染状況!$AA$27:$AA$363</c:f>
              <c:numCache>
                <c:formatCode>General</c:formatCode>
                <c:ptCount val="33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国家衛健委発表に基づく感染状況!$Z$27:$Z$363</c:f>
              <c:numCache>
                <c:formatCode>m"月"d"日"</c:formatCode>
                <c:ptCount val="33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numCache>
            </c:numRef>
          </c:cat>
          <c:val>
            <c:numRef>
              <c:f>国家衛健委発表に基づく感染状況!$AB$27:$AB$363</c:f>
              <c:numCache>
                <c:formatCode>General</c:formatCode>
                <c:ptCount val="33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香港マカオ台湾の患者・海外輸入症例・無症状病原体保有者!$BE$70:$BE$363</c:f>
              <c:numCache>
                <c:formatCode>m"月"d"日"</c:formatCode>
                <c:ptCount val="2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numCache>
            </c:numRef>
          </c:cat>
          <c:val>
            <c:numRef>
              <c:f>香港マカオ台湾の患者・海外輸入症例・無症状病原体保有者!$BF$70:$BF$363</c:f>
              <c:numCache>
                <c:formatCode>General</c:formatCode>
                <c:ptCount val="29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香港マカオ台湾の患者・海外輸入症例・無症状病原体保有者!$BG$70:$BG$363</c:f>
              <c:numCache>
                <c:formatCode>m"月"d"日"</c:formatCode>
                <c:ptCount val="2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numCache>
            </c:numRef>
          </c:cat>
          <c:val>
            <c:numRef>
              <c:f>香港マカオ台湾の患者・海外輸入症例・無症状病原体保有者!$BH$70:$BH$363</c:f>
              <c:numCache>
                <c:formatCode>General</c:formatCode>
                <c:ptCount val="29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香港マカオ台湾の患者・海外輸入症例・無症状病原体保有者!$BE$70:$BE$363</c:f>
              <c:numCache>
                <c:formatCode>m"月"d"日"</c:formatCode>
                <c:ptCount val="2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numCache>
            </c:numRef>
          </c:cat>
          <c:val>
            <c:numRef>
              <c:f>香港マカオ台湾の患者・海外輸入症例・無症状病原体保有者!$BF$70:$BF$363</c:f>
              <c:numCache>
                <c:formatCode>General</c:formatCode>
                <c:ptCount val="29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香港マカオ台湾の患者・海外輸入症例・無症状病原体保有者!$BG$70:$BG$363</c:f>
              <c:numCache>
                <c:formatCode>m"月"d"日"</c:formatCode>
                <c:ptCount val="29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numCache>
            </c:numRef>
          </c:cat>
          <c:val>
            <c:numRef>
              <c:f>香港マカオ台湾の患者・海外輸入症例・無症状病原体保有者!$BH$70:$BH$363</c:f>
              <c:numCache>
                <c:formatCode>General</c:formatCode>
                <c:ptCount val="29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香港マカオ台湾の患者・海外輸入症例・無症状病原体保有者!$BT$29:$BT$363</c:f>
              <c:numCache>
                <c:formatCode>General</c:formatCode>
                <c:ptCount val="33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香港マカオ台湾の患者・海外輸入症例・無症状病原体保有者!$BU$29:$BU$363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香港マカオ台湾の患者・海外輸入症例・無症状病原体保有者!$BV$29:$BV$363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香港マカオ台湾の患者・海外輸入症例・無症状病原体保有者!$BP$29:$BP$363</c:f>
              <c:numCache>
                <c:formatCode>General</c:formatCode>
                <c:ptCount val="33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香港マカオ台湾の患者・海外輸入症例・無症状病原体保有者!$BQ$29:$BQ$363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香港マカオ台湾の患者・海外輸入症例・無症状病原体保有者!$BR$29:$BR$363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香港マカオ台湾の患者・海外輸入症例・無症状病原体保有者!$BX$29:$BX$363</c:f>
              <c:numCache>
                <c:formatCode>General</c:formatCode>
                <c:ptCount val="33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香港マカオ台湾の患者・海外輸入症例・無症状病原体保有者!$BY$29:$BY$363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香港マカオ台湾の患者・海外輸入症例・無症状病原体保有者!$BW$29:$BW$363</c:f>
              <c:numCache>
                <c:formatCode>m"月"d"日"</c:formatCode>
                <c:ptCount val="33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numCache>
            </c:numRef>
          </c:cat>
          <c:val>
            <c:numRef>
              <c:f>香港マカオ台湾の患者・海外輸入症例・無症状病原体保有者!$BZ$29:$BZ$363</c:f>
              <c:numCache>
                <c:formatCode>General</c:formatCode>
                <c:ptCount val="3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香港マカオ台湾の患者・海外輸入症例・無症状病原体保有者!$BI$97:$BI$362</c:f>
              <c:numCache>
                <c:formatCode>m"月"d"日"</c:formatCode>
                <c:ptCount val="2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numCache>
            </c:numRef>
          </c:cat>
          <c:val>
            <c:numRef>
              <c:f>香港マカオ台湾の患者・海外輸入症例・無症状病原体保有者!$BJ$97:$BJ$362</c:f>
              <c:numCache>
                <c:formatCode>General</c:formatCode>
                <c:ptCount val="26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香港マカオ台湾の患者・海外輸入症例・無症状病原体保有者!$BI$97:$BI$362</c:f>
              <c:numCache>
                <c:formatCode>m"月"d"日"</c:formatCode>
                <c:ptCount val="2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numCache>
            </c:numRef>
          </c:cat>
          <c:val>
            <c:numRef>
              <c:f>香港マカオ台湾の患者・海外輸入症例・無症状病原体保有者!$BK$97:$BK$362</c:f>
              <c:numCache>
                <c:formatCode>General</c:formatCode>
                <c:ptCount val="26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香港マカオ台湾の患者・海外輸入症例・無症状病原体保有者!$BL$97:$BL$362</c:f>
              <c:numCache>
                <c:formatCode>m"月"d"日"</c:formatCode>
                <c:ptCount val="2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numCache>
            </c:numRef>
          </c:cat>
          <c:val>
            <c:numRef>
              <c:f>香港マカオ台湾の患者・海外輸入症例・無症状病原体保有者!$BM$97:$BM$362</c:f>
              <c:numCache>
                <c:formatCode>General</c:formatCode>
                <c:ptCount val="26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香港マカオ台湾の患者・海外輸入症例・無症状病原体保有者!$BL$97:$BL$362</c:f>
              <c:numCache>
                <c:formatCode>m"月"d"日"</c:formatCode>
                <c:ptCount val="26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numCache>
            </c:numRef>
          </c:cat>
          <c:val>
            <c:numRef>
              <c:f>香港マカオ台湾の患者・海外輸入症例・無症状病原体保有者!$BN$97:$BN$362</c:f>
              <c:numCache>
                <c:formatCode>General</c:formatCode>
                <c:ptCount val="26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0.28277</cdr:x>
      <cdr:y>0.15103</cdr:y>
    </cdr:from>
    <cdr:to>
      <cdr:x>0.44027</cdr:x>
      <cdr:y>0.24251</cdr:y>
    </cdr:to>
    <cdr:sp macro="" textlink="">
      <cdr:nvSpPr>
        <cdr:cNvPr id="5" name="正方形/長方形 4">
          <a:extLst xmlns:a="http://schemas.openxmlformats.org/drawingml/2006/main">
            <a:ext uri="{FF2B5EF4-FFF2-40B4-BE49-F238E27FC236}">
              <a16:creationId xmlns:a16="http://schemas.microsoft.com/office/drawing/2014/main" id="{39BA5295-3457-4FF9-94FC-368E375210B5}"/>
            </a:ext>
          </a:extLst>
        </cdr:cNvPr>
        <cdr:cNvSpPr/>
      </cdr:nvSpPr>
      <cdr:spPr>
        <a:xfrm xmlns:a="http://schemas.openxmlformats.org/drawingml/2006/main">
          <a:off x="1490717" y="555297"/>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0.70309</cdr:x>
      <cdr:y>0.29509</cdr:y>
    </cdr:from>
    <cdr:to>
      <cdr:x>0.86059</cdr:x>
      <cdr:y>0.38657</cdr:y>
    </cdr:to>
    <cdr:sp macro="" textlink="">
      <cdr:nvSpPr>
        <cdr:cNvPr id="6" name="正方形/長方形 5">
          <a:extLst xmlns:a="http://schemas.openxmlformats.org/drawingml/2006/main">
            <a:ext uri="{FF2B5EF4-FFF2-40B4-BE49-F238E27FC236}">
              <a16:creationId xmlns:a16="http://schemas.microsoft.com/office/drawing/2014/main" id="{13D52533-2E64-4C72-87C7-9210DDCF631E}"/>
            </a:ext>
          </a:extLst>
        </cdr:cNvPr>
        <cdr:cNvSpPr/>
      </cdr:nvSpPr>
      <cdr:spPr>
        <a:xfrm xmlns:a="http://schemas.openxmlformats.org/drawingml/2006/main">
          <a:off x="3706585" y="1084943"/>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72"/>
  <sheetViews>
    <sheetView tabSelected="1" workbookViewId="0">
      <pane xSplit="2" ySplit="5" topLeftCell="C357" activePane="bottomRight" state="frozen"/>
      <selection pane="topRight" activeCell="C1" sqref="C1"/>
      <selection pane="bottomLeft" activeCell="A8" sqref="A8"/>
      <selection pane="bottomRight" activeCell="C364" sqref="C36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1"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c r="C362" s="59"/>
      <c r="D362" s="49"/>
      <c r="E362" s="61"/>
      <c r="F362" s="60"/>
      <c r="G362" s="59"/>
      <c r="H362" s="61"/>
      <c r="I362" s="55"/>
      <c r="J362" s="59"/>
      <c r="K362" s="61"/>
      <c r="L362" s="59"/>
      <c r="M362" s="61"/>
      <c r="N362" s="48"/>
      <c r="O362" s="60"/>
      <c r="P362" s="124"/>
      <c r="Q362" s="60"/>
      <c r="R362" s="48"/>
      <c r="S362" s="60"/>
      <c r="T362" s="60"/>
      <c r="U362" s="78"/>
    </row>
    <row r="363" spans="2:28" ht="9.5" customHeight="1" thickBot="1" x14ac:dyDescent="0.6">
      <c r="B363" s="66"/>
      <c r="C363" s="79"/>
      <c r="D363" s="80"/>
      <c r="E363" s="82"/>
      <c r="F363" s="95"/>
      <c r="G363" s="79"/>
      <c r="H363" s="82"/>
      <c r="I363" s="82"/>
      <c r="J363" s="79"/>
      <c r="K363" s="82"/>
      <c r="L363" s="79"/>
      <c r="M363" s="82"/>
      <c r="N363" s="83"/>
      <c r="O363" s="81"/>
      <c r="P363" s="94"/>
      <c r="Q363" s="95"/>
      <c r="R363" s="120"/>
      <c r="S363" s="95"/>
      <c r="T363" s="95"/>
      <c r="U363" s="67"/>
    </row>
    <row r="365" spans="2:28" ht="13" customHeight="1" x14ac:dyDescent="0.55000000000000004">
      <c r="E365" s="112"/>
      <c r="F365" s="113"/>
      <c r="G365" s="112" t="s">
        <v>80</v>
      </c>
      <c r="H365" s="113"/>
      <c r="I365" s="113"/>
      <c r="J365" s="113"/>
      <c r="U365" s="72"/>
    </row>
    <row r="366" spans="2:28" ht="13" customHeight="1" x14ac:dyDescent="0.55000000000000004">
      <c r="E366" s="112" t="s">
        <v>98</v>
      </c>
      <c r="F366" s="113"/>
      <c r="G366" s="288" t="s">
        <v>79</v>
      </c>
      <c r="H366" s="289"/>
      <c r="I366" s="112" t="s">
        <v>106</v>
      </c>
      <c r="J366" s="113"/>
    </row>
    <row r="367" spans="2:28" ht="13" customHeight="1" x14ac:dyDescent="0.55000000000000004">
      <c r="B367" s="130">
        <v>1</v>
      </c>
      <c r="E367" s="114" t="s">
        <v>108</v>
      </c>
      <c r="F367" s="113"/>
      <c r="G367" s="115"/>
      <c r="H367" s="115"/>
      <c r="I367" s="112" t="s">
        <v>107</v>
      </c>
      <c r="J367" s="113"/>
    </row>
    <row r="368" spans="2:28" ht="18.5" customHeight="1" x14ac:dyDescent="0.55000000000000004">
      <c r="E368" s="112" t="s">
        <v>96</v>
      </c>
      <c r="F368" s="113"/>
      <c r="G368" s="112" t="s">
        <v>97</v>
      </c>
      <c r="H368" s="113"/>
      <c r="I368" s="113"/>
      <c r="J368" s="113"/>
    </row>
    <row r="369" spans="5:10" ht="13" customHeight="1" x14ac:dyDescent="0.55000000000000004">
      <c r="E369" s="112" t="s">
        <v>98</v>
      </c>
      <c r="F369" s="113"/>
      <c r="G369" s="112" t="s">
        <v>99</v>
      </c>
      <c r="H369" s="113"/>
      <c r="I369" s="113"/>
      <c r="J369" s="113"/>
    </row>
    <row r="370" spans="5:10" ht="13" customHeight="1" x14ac:dyDescent="0.55000000000000004">
      <c r="E370" s="112" t="s">
        <v>98</v>
      </c>
      <c r="F370" s="113"/>
      <c r="G370" s="112" t="s">
        <v>100</v>
      </c>
      <c r="H370" s="113"/>
      <c r="I370" s="113"/>
      <c r="J370" s="113"/>
    </row>
    <row r="371" spans="5:10" ht="13" customHeight="1" x14ac:dyDescent="0.55000000000000004">
      <c r="E371" s="112" t="s">
        <v>101</v>
      </c>
      <c r="F371" s="113"/>
      <c r="G371" s="112" t="s">
        <v>102</v>
      </c>
      <c r="H371" s="113"/>
      <c r="I371" s="113"/>
      <c r="J371" s="113"/>
    </row>
    <row r="372" spans="5:10" ht="13" customHeight="1" x14ac:dyDescent="0.55000000000000004">
      <c r="E372" s="112" t="s">
        <v>103</v>
      </c>
      <c r="F372" s="113"/>
      <c r="G372" s="112" t="s">
        <v>104</v>
      </c>
      <c r="H372" s="113"/>
      <c r="I372" s="113"/>
      <c r="J372" s="113"/>
    </row>
  </sheetData>
  <mergeCells count="12">
    <mergeCell ref="G366:H36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7"/>
  <sheetViews>
    <sheetView topLeftCell="A5" zoomScale="96" zoomScaleNormal="96" workbookViewId="0">
      <pane xSplit="1" ySplit="3" topLeftCell="B354" activePane="bottomRight" state="frozen"/>
      <selection activeCell="A5" sqref="A5"/>
      <selection pane="topRight" activeCell="B5" sqref="B5"/>
      <selection pane="bottomLeft" activeCell="A8" sqref="A8"/>
      <selection pane="bottomRight" activeCell="D364" sqref="D364"/>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60" si="5947">+BA344+1</f>
        <v>128</v>
      </c>
      <c r="BB345" s="130">
        <v>0</v>
      </c>
      <c r="BC345" s="27">
        <f t="shared" ref="BC345" si="5948">+BC344+BB345</f>
        <v>22</v>
      </c>
      <c r="BD345" s="239">
        <f t="shared" ref="BD345:BD360"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0"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2</v>
      </c>
      <c r="AZ360" s="239">
        <f t="shared" ref="AZ360" si="6676">+AZ359+AY360</f>
        <v>345</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c r="B361" s="241"/>
      <c r="C361" s="155"/>
      <c r="D361" s="155"/>
      <c r="E361" s="147"/>
      <c r="F361" s="147"/>
      <c r="G361" s="147"/>
      <c r="H361" s="135"/>
      <c r="I361" s="147"/>
      <c r="J361" s="135"/>
      <c r="K361" s="42"/>
      <c r="L361" s="146"/>
      <c r="M361" s="147"/>
      <c r="N361" s="135"/>
      <c r="O361" s="135"/>
      <c r="P361" s="147"/>
      <c r="Q361" s="147"/>
      <c r="R361" s="135"/>
      <c r="S361" s="135"/>
      <c r="T361" s="147"/>
      <c r="U361" s="147"/>
      <c r="V361" s="135"/>
      <c r="W361" s="42"/>
      <c r="X361" s="148"/>
      <c r="Z361" s="75"/>
      <c r="AA361" s="231"/>
      <c r="AB361" s="231"/>
      <c r="AC361" s="232"/>
      <c r="AD361" s="184"/>
      <c r="AE361" s="244"/>
      <c r="AF361" s="156"/>
      <c r="AG361" s="185"/>
      <c r="AH361" s="156"/>
      <c r="AI361" s="185"/>
      <c r="AJ361" s="186"/>
      <c r="AK361" s="187"/>
      <c r="AL361" s="156"/>
      <c r="AM361" s="185"/>
      <c r="AN361" s="156"/>
      <c r="AO361" s="185"/>
      <c r="AP361" s="188"/>
      <c r="AQ361" s="187"/>
      <c r="AR361" s="156"/>
      <c r="AS361" s="185"/>
      <c r="AT361" s="156"/>
      <c r="AU361" s="185"/>
      <c r="AV361" s="189"/>
      <c r="AW361" s="256"/>
      <c r="AX361" s="238"/>
      <c r="AY361" s="6"/>
      <c r="AZ361" s="239"/>
      <c r="BA361" s="239"/>
      <c r="BB361" s="130"/>
      <c r="BC361" s="27"/>
      <c r="BD361" s="239"/>
      <c r="BE361" s="230"/>
      <c r="BF361" s="132"/>
      <c r="BG361" s="230"/>
      <c r="BH361" s="132"/>
      <c r="BI361" s="1"/>
      <c r="BL361" s="1"/>
      <c r="BO361" s="257"/>
      <c r="BS361" s="257"/>
      <c r="BW361" s="257"/>
      <c r="CA361" s="257"/>
      <c r="CD361" s="257"/>
      <c r="CG361" s="286"/>
      <c r="CH361" s="286"/>
      <c r="CI361" s="286"/>
    </row>
    <row r="362" spans="1:87" ht="18" customHeight="1" x14ac:dyDescent="0.55000000000000004">
      <c r="A362" s="180"/>
      <c r="B362" s="147"/>
      <c r="C362" s="155"/>
      <c r="D362" s="155"/>
      <c r="E362" s="147"/>
      <c r="F362" s="147"/>
      <c r="G362" s="147"/>
      <c r="H362" s="135"/>
      <c r="I362" s="147"/>
      <c r="J362" s="135"/>
      <c r="K362" s="42"/>
      <c r="L362" s="146"/>
      <c r="M362" s="147"/>
      <c r="N362" s="135"/>
      <c r="O362" s="135"/>
      <c r="P362" s="147"/>
      <c r="Q362" s="147"/>
      <c r="R362" s="135"/>
      <c r="S362" s="135"/>
      <c r="T362" s="147"/>
      <c r="U362" s="147"/>
      <c r="V362" s="135"/>
      <c r="W362" s="42"/>
      <c r="X362" s="148"/>
      <c r="Z362" s="75"/>
      <c r="AA362" s="231"/>
      <c r="AB362" s="231"/>
      <c r="AC362" s="232"/>
      <c r="AD362" s="184"/>
      <c r="AE362" s="244"/>
      <c r="AF362" s="156"/>
      <c r="AG362" s="185"/>
      <c r="AH362" s="156"/>
      <c r="AI362" s="185"/>
      <c r="AJ362" s="186"/>
      <c r="AK362" s="187"/>
      <c r="AL362" s="156"/>
      <c r="AM362" s="185"/>
      <c r="AN362" s="156"/>
      <c r="AO362" s="185"/>
      <c r="AP362" s="188"/>
      <c r="AQ362" s="187"/>
      <c r="AR362" s="156"/>
      <c r="AS362" s="185"/>
      <c r="AT362" s="156"/>
      <c r="AU362" s="185"/>
      <c r="AV362" s="189"/>
      <c r="AX362"/>
      <c r="AY362"/>
      <c r="AZ362"/>
      <c r="BB362"/>
      <c r="BP362" s="45"/>
      <c r="BQ362" s="45"/>
      <c r="BR362" s="45"/>
      <c r="BS362" s="45"/>
    </row>
    <row r="363" spans="1:87" ht="7" customHeight="1" thickBot="1" x14ac:dyDescent="0.6">
      <c r="A363" s="66"/>
      <c r="B363" s="146"/>
      <c r="C363" s="155"/>
      <c r="D363" s="147"/>
      <c r="E363" s="147"/>
      <c r="F363" s="147"/>
      <c r="G363" s="147"/>
      <c r="H363" s="135"/>
      <c r="I363" s="147"/>
      <c r="J363" s="135"/>
      <c r="K363" s="148"/>
      <c r="L363" s="146"/>
      <c r="M363" s="147"/>
      <c r="N363" s="135"/>
      <c r="O363" s="135"/>
      <c r="P363" s="147"/>
      <c r="Q363" s="147"/>
      <c r="R363" s="135"/>
      <c r="S363" s="135"/>
      <c r="T363" s="147"/>
      <c r="U363" s="147"/>
      <c r="V363" s="135"/>
      <c r="W363" s="42"/>
      <c r="X363" s="148"/>
      <c r="Z363" s="66"/>
      <c r="AA363" s="64"/>
      <c r="AB363" s="64"/>
      <c r="AC363" s="64"/>
      <c r="AD363" s="184"/>
      <c r="AE363" s="244"/>
      <c r="AF363" s="156"/>
      <c r="AG363" s="185"/>
      <c r="AH363" s="156"/>
      <c r="AI363" s="185"/>
      <c r="AJ363" s="186"/>
      <c r="AK363" s="187"/>
      <c r="AL363" s="156"/>
      <c r="AM363" s="185"/>
      <c r="AN363" s="156"/>
      <c r="AO363" s="185"/>
      <c r="AP363" s="188"/>
      <c r="AQ363" s="187"/>
      <c r="AR363" s="156"/>
      <c r="AS363" s="185"/>
      <c r="AT363" s="156"/>
      <c r="AU363" s="185"/>
      <c r="AV363" s="189"/>
    </row>
    <row r="364" spans="1:87" x14ac:dyDescent="0.55000000000000004">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row>
    <row r="365" spans="1:87" x14ac:dyDescent="0.55000000000000004">
      <c r="AI365" s="261">
        <f>SUM(AI189:AI362)</f>
        <v>122</v>
      </c>
      <c r="BB365" s="45">
        <f>219-172</f>
        <v>47</v>
      </c>
    </row>
    <row r="366" spans="1:87" x14ac:dyDescent="0.55000000000000004">
      <c r="L366">
        <f>SUM(L97:L365)</f>
        <v>5815</v>
      </c>
      <c r="P366">
        <f>SUM(P97:P365)</f>
        <v>829</v>
      </c>
      <c r="AD366">
        <f>SUM(AD188:AD194)</f>
        <v>82</v>
      </c>
    </row>
    <row r="367" spans="1:87" x14ac:dyDescent="0.55000000000000004">
      <c r="A367" s="130"/>
      <c r="D367">
        <f>SUM(B229:B259)</f>
        <v>435</v>
      </c>
      <c r="Z367" s="130"/>
      <c r="AA367" s="130"/>
      <c r="AB367" s="130"/>
      <c r="AC367" s="130"/>
      <c r="AF367">
        <f>SUM(AD188:AD362)</f>
        <v>6875</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31"/>
  <sheetViews>
    <sheetView workbookViewId="0">
      <pane xSplit="3" ySplit="1" topLeftCell="D110" activePane="bottomRight" state="frozen"/>
      <selection pane="topRight" activeCell="C1" sqref="C1"/>
      <selection pane="bottomLeft" activeCell="A2" sqref="A2"/>
      <selection pane="bottomRight" activeCell="E122" sqref="E12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22"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67">
        <f t="shared" ref="B120" si="251">SUM(D120:AA120)-I120</f>
        <v>11</v>
      </c>
      <c r="C120" s="1">
        <v>44182</v>
      </c>
      <c r="D120">
        <v>4</v>
      </c>
      <c r="E120">
        <v>4</v>
      </c>
      <c r="I120" s="267">
        <f t="shared" si="77"/>
        <v>3</v>
      </c>
      <c r="O120">
        <v>1</v>
      </c>
      <c r="W120">
        <v>1</v>
      </c>
      <c r="Y120">
        <v>1</v>
      </c>
      <c r="AB120" s="1">
        <f t="shared" ref="AB120" si="252">+C120</f>
        <v>44182</v>
      </c>
      <c r="AC120" s="268">
        <f t="shared" ref="AC120" si="253">+B120</f>
        <v>11</v>
      </c>
      <c r="AD120">
        <f t="shared" ref="AD120" si="254">+D120</f>
        <v>4</v>
      </c>
    </row>
    <row r="121" spans="2:30" x14ac:dyDescent="0.55000000000000004">
      <c r="B121" s="267">
        <f t="shared" ref="B121" si="255">SUM(D121:AA121)-I121</f>
        <v>14</v>
      </c>
      <c r="C121" s="1">
        <v>44183</v>
      </c>
      <c r="D121">
        <v>8</v>
      </c>
      <c r="E121">
        <v>1</v>
      </c>
      <c r="H121">
        <v>1</v>
      </c>
      <c r="I121" s="267">
        <f t="shared" si="77"/>
        <v>4</v>
      </c>
      <c r="V121">
        <v>2</v>
      </c>
      <c r="X121">
        <v>1</v>
      </c>
      <c r="Z121">
        <v>1</v>
      </c>
      <c r="AB121" s="1">
        <f t="shared" ref="AB121" si="256">+C121</f>
        <v>44183</v>
      </c>
      <c r="AC121" s="268">
        <f t="shared" ref="AC121" si="257">+B121</f>
        <v>14</v>
      </c>
      <c r="AD121">
        <f t="shared" ref="AD121" si="258">+D121</f>
        <v>8</v>
      </c>
    </row>
    <row r="122" spans="2:30" x14ac:dyDescent="0.55000000000000004">
      <c r="B122" s="267">
        <f t="shared" ref="B122" si="259">SUM(D122:AA122)-I122</f>
        <v>22</v>
      </c>
      <c r="C122" s="1">
        <v>44184</v>
      </c>
      <c r="D122">
        <v>11</v>
      </c>
      <c r="E122">
        <v>1</v>
      </c>
      <c r="F122">
        <v>1</v>
      </c>
      <c r="G122">
        <v>2</v>
      </c>
      <c r="H122">
        <v>1</v>
      </c>
      <c r="I122" s="267">
        <f t="shared" si="77"/>
        <v>6</v>
      </c>
      <c r="J122">
        <v>2</v>
      </c>
      <c r="O122">
        <v>1</v>
      </c>
      <c r="U122">
        <v>2</v>
      </c>
      <c r="Z122">
        <v>1</v>
      </c>
      <c r="AB122" s="1">
        <f t="shared" ref="AB122" si="260">+C122</f>
        <v>44184</v>
      </c>
      <c r="AC122" s="268">
        <f t="shared" ref="AC122" si="261">+B122</f>
        <v>22</v>
      </c>
      <c r="AD122">
        <f t="shared" ref="AD122" si="262">+D122</f>
        <v>11</v>
      </c>
    </row>
    <row r="123" spans="2:30" x14ac:dyDescent="0.55000000000000004">
      <c r="B123" s="241"/>
      <c r="C123" s="1"/>
      <c r="AB123" s="280">
        <v>1</v>
      </c>
    </row>
    <row r="124" spans="2:30" s="266" customFormat="1" ht="5" customHeight="1" x14ac:dyDescent="0.55000000000000004">
      <c r="B124" s="265"/>
      <c r="C124" s="264"/>
      <c r="AA124" s="5"/>
    </row>
    <row r="125" spans="2:30" ht="5.5" customHeight="1" x14ac:dyDescent="0.55000000000000004">
      <c r="B125" s="258"/>
      <c r="C125" s="1"/>
    </row>
    <row r="126" spans="2:30" x14ac:dyDescent="0.55000000000000004">
      <c r="B126">
        <f>SUM(B2:B125)</f>
        <v>1747</v>
      </c>
      <c r="C126" s="1" t="s">
        <v>348</v>
      </c>
      <c r="D126" s="27">
        <f>SUM(D2:D125)</f>
        <v>578</v>
      </c>
      <c r="E126" s="27">
        <f>SUM(E2:E125)</f>
        <v>303</v>
      </c>
      <c r="F126" s="27">
        <f>SUM(F2:F125)</f>
        <v>197</v>
      </c>
      <c r="G126" s="27">
        <f>SUM(G2:G125)</f>
        <v>146</v>
      </c>
      <c r="H126" s="27">
        <f>SUM(H2:H125)</f>
        <v>135</v>
      </c>
      <c r="J126">
        <f t="shared" ref="J126:Z126" si="263">SUM(J2:J125)</f>
        <v>24</v>
      </c>
      <c r="K126">
        <f t="shared" si="263"/>
        <v>6</v>
      </c>
      <c r="L126">
        <f t="shared" si="263"/>
        <v>13</v>
      </c>
      <c r="M126">
        <f t="shared" si="263"/>
        <v>9</v>
      </c>
      <c r="N126">
        <f t="shared" si="263"/>
        <v>23</v>
      </c>
      <c r="O126">
        <f t="shared" si="263"/>
        <v>21</v>
      </c>
      <c r="P126">
        <f t="shared" si="263"/>
        <v>2</v>
      </c>
      <c r="Q126">
        <f t="shared" si="263"/>
        <v>10</v>
      </c>
      <c r="R126">
        <f t="shared" si="263"/>
        <v>1</v>
      </c>
      <c r="S126">
        <f t="shared" si="263"/>
        <v>19</v>
      </c>
      <c r="T126">
        <f t="shared" si="263"/>
        <v>28</v>
      </c>
      <c r="U126">
        <f t="shared" si="263"/>
        <v>53</v>
      </c>
      <c r="V126">
        <f t="shared" si="263"/>
        <v>20</v>
      </c>
      <c r="W126">
        <f t="shared" si="263"/>
        <v>21</v>
      </c>
      <c r="X126">
        <f t="shared" si="263"/>
        <v>78</v>
      </c>
      <c r="Y126">
        <f t="shared" si="263"/>
        <v>38</v>
      </c>
      <c r="Z126">
        <f t="shared" si="263"/>
        <v>22</v>
      </c>
    </row>
    <row r="127" spans="2:30" x14ac:dyDescent="0.55000000000000004">
      <c r="C127" s="1"/>
    </row>
    <row r="128" spans="2:30" ht="5" customHeight="1" x14ac:dyDescent="0.55000000000000004">
      <c r="C128" s="1"/>
    </row>
    <row r="131" spans="2:10" x14ac:dyDescent="0.55000000000000004">
      <c r="B131" s="241"/>
      <c r="J13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5" zoomScale="70" zoomScaleNormal="70" workbookViewId="0">
      <selection activeCell="T87" sqref="T8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6"/>
  <sheetViews>
    <sheetView topLeftCell="A2" workbookViewId="0">
      <pane xSplit="2" ySplit="2" topLeftCell="G155" activePane="bottomRight" state="frozen"/>
      <selection activeCell="O24" sqref="O24"/>
      <selection pane="topRight" activeCell="O24" sqref="O24"/>
      <selection pane="bottomLeft" activeCell="O24" sqref="O24"/>
      <selection pane="bottomRight" activeCell="G164" sqref="G164:H16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U164"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x14ac:dyDescent="0.55000000000000004">
      <c r="B165" s="250"/>
      <c r="C165" s="45"/>
      <c r="G165" s="1"/>
      <c r="H165" s="130"/>
      <c r="I165" s="249"/>
      <c r="J165" s="130"/>
      <c r="K165" s="254"/>
      <c r="L165" s="276"/>
      <c r="M165" s="5"/>
      <c r="N165" s="254"/>
      <c r="O165" s="130"/>
      <c r="P165" s="5"/>
      <c r="Q165" s="6"/>
      <c r="R165" s="272"/>
      <c r="S165" s="240"/>
      <c r="T165" s="255"/>
      <c r="U165" s="1"/>
      <c r="V165" s="5"/>
      <c r="W165" s="27"/>
      <c r="X165" s="255"/>
      <c r="Y165" s="5"/>
      <c r="Z165" s="252"/>
    </row>
    <row r="166"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2020-12-20T05:02:04Z</dcterms:modified>
</cp:coreProperties>
</file>