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020E26D-E1CA-4CD1-A16B-680015084C87}" xr6:coauthVersionLast="45" xr6:coauthVersionMax="45" xr10:uidLastSave="{00000000-0000-0000-0000-000000000000}"/>
  <bookViews>
    <workbookView xWindow="1520" yWindow="1420" windowWidth="8360" windowHeight="9380" tabRatio="802" activeTab="4"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4" i="5" l="1"/>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D127" i="7"/>
  <c r="AB127" i="7"/>
  <c r="I127" i="7"/>
  <c r="B127" i="7" s="1"/>
  <c r="AC127" i="7" s="1"/>
  <c r="Y169" i="6"/>
  <c r="V169" i="6"/>
  <c r="U169" i="6"/>
  <c r="CG365" i="5" l="1"/>
  <c r="CE365" i="5"/>
  <c r="CB365" i="5"/>
  <c r="C365" i="5"/>
  <c r="D365" i="5" s="1"/>
  <c r="BH365" i="5"/>
  <c r="I366" i="2"/>
  <c r="AS364" i="5"/>
  <c r="AI364" i="5"/>
  <c r="CE364" i="5" s="1"/>
  <c r="AG364" i="5"/>
  <c r="CC364" i="5" s="1"/>
  <c r="Y168" i="6"/>
  <c r="V168" i="6"/>
  <c r="U168" i="6"/>
  <c r="AD126" i="7"/>
  <c r="AB126" i="7"/>
  <c r="I126" i="7"/>
  <c r="B126" i="7" s="1"/>
  <c r="AC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Y167" i="6"/>
  <c r="V167" i="6"/>
  <c r="U167" i="6"/>
  <c r="AD125" i="7"/>
  <c r="AB125" i="7"/>
  <c r="I125" i="7"/>
  <c r="B125" i="7" s="1"/>
  <c r="AC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V166" i="6"/>
  <c r="U166" i="6"/>
  <c r="AD124" i="7"/>
  <c r="AB124" i="7"/>
  <c r="I124" i="7"/>
  <c r="B124" i="7" s="1"/>
  <c r="AC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V165" i="6"/>
  <c r="U165" i="6"/>
  <c r="AD123" i="7"/>
  <c r="AB123" i="7"/>
  <c r="I123" i="7"/>
  <c r="B123" i="7" s="1"/>
  <c r="AC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V164" i="6"/>
  <c r="U164" i="6"/>
  <c r="I122" i="7"/>
  <c r="B122" i="7" s="1"/>
  <c r="AC122" i="7" s="1"/>
  <c r="AD122" i="7"/>
  <c r="AB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Y163" i="6"/>
  <c r="V163" i="6"/>
  <c r="U163" i="6"/>
  <c r="AD121" i="7"/>
  <c r="AB121" i="7"/>
  <c r="I121" i="7"/>
  <c r="B121" i="7" s="1"/>
  <c r="AC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V162" i="6"/>
  <c r="U162" i="6"/>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V161" i="6"/>
  <c r="U161" i="6"/>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V160" i="6"/>
  <c r="U160" i="6"/>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V159" i="6"/>
  <c r="U159" i="6"/>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V158" i="6"/>
  <c r="U158" i="6"/>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31"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31" i="7"/>
  <c r="P131"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31" i="7"/>
  <c r="Z131" i="7"/>
  <c r="Y131" i="7"/>
  <c r="X131" i="7"/>
  <c r="W131" i="7"/>
  <c r="V131" i="7"/>
  <c r="F131" i="7"/>
  <c r="G131" i="7"/>
  <c r="U131" i="7"/>
  <c r="T131" i="7"/>
  <c r="S131" i="7"/>
  <c r="O131" i="7"/>
  <c r="N131" i="7"/>
  <c r="M131" i="7"/>
  <c r="L131" i="7"/>
  <c r="H131" i="7"/>
  <c r="K131" i="7"/>
  <c r="E131"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6"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31"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7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BB370"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7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72" i="5"/>
  <c r="AD37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71" i="5"/>
  <c r="L37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W169" i="6" s="1"/>
  <c r="BH105" i="5"/>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31"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<sst xmlns="http://schemas.openxmlformats.org/spreadsheetml/2006/main" count="671" uniqueCount="457">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</sst>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国家衛健委発表に基づく感染状況!$X$27:$X$369</c:f>
              <c:numCache>
                <c:formatCode>#,##0_);[Red]\(#,##0\)</c:formatCode>
                <c:ptCount val="3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国家衛健委発表に基づく感染状況!$Y$27:$Y$369</c:f>
              <c:numCache>
                <c:formatCode>General</c:formatCode>
                <c:ptCount val="3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香港マカオ台湾の患者・海外輸入症例・無症状病原体保有者!$AX$169:$AX$367</c:f>
              <c:numCache>
                <c:formatCode>m"月"d"日"</c:formatCode>
                <c:ptCount val="1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numCache>
            </c:numRef>
          </c:cat>
          <c:val>
            <c:numRef>
              <c:f>香港マカオ台湾の患者・海外輸入症例・無症状病原体保有者!$AY$169:$AY$367</c:f>
              <c:numCache>
                <c:formatCode>General</c:formatCode>
                <c:ptCount val="19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香港マカオ台湾の患者・海外輸入症例・無症状病原体保有者!$AX$169:$AX$367</c:f>
              <c:numCache>
                <c:formatCode>m"月"d"日"</c:formatCode>
                <c:ptCount val="1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numCache>
            </c:numRef>
          </c:cat>
          <c:val>
            <c:numRef>
              <c:f>香港マカオ台湾の患者・海外輸入症例・無症状病原体保有者!$BB$169:$BB$367</c:f>
              <c:numCache>
                <c:formatCode>General</c:formatCode>
                <c:ptCount val="19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香港マカオ台湾の患者・海外輸入症例・無症状病原体保有者!$AX$169:$AX$367</c:f>
              <c:numCache>
                <c:formatCode>m"月"d"日"</c:formatCode>
                <c:ptCount val="1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numCache>
            </c:numRef>
          </c:cat>
          <c:val>
            <c:numRef>
              <c:f>香港マカオ台湾の患者・海外輸入症例・無症状病原体保有者!$AZ$169:$AZ$367</c:f>
              <c:numCache>
                <c:formatCode>General</c:formatCode>
                <c:ptCount val="19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香港マカオ台湾の患者・海外輸入症例・無症状病原体保有者!$AX$169:$AX$367</c:f>
              <c:numCache>
                <c:formatCode>m"月"d"日"</c:formatCode>
                <c:ptCount val="19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numCache>
            </c:numRef>
          </c:cat>
          <c:val>
            <c:numRef>
              <c:f>香港マカオ台湾の患者・海外輸入症例・無症状病原体保有者!$BC$169:$BC$367</c:f>
              <c:numCache>
                <c:formatCode>General</c:formatCode>
                <c:ptCount val="19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香港マカオ台湾の患者・海外輸入症例・無症状病原体保有者!$CE$29:$CE$368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香港マカオ台湾の患者・海外輸入症例・無症状病原体保有者!$CB$29:$CB$368</c:f>
              <c:numCache>
                <c:formatCode>General</c:formatCode>
                <c:ptCount val="34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香港マカオ台湾の患者・海外輸入症例・無症状病原体保有者!$CC$29:$CC$368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新疆の情況!$U$6:$U$171</c:f>
              <c:strCache>
                <c:ptCount val="1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pt idx="163">
                  <c:v>12月23日</c:v>
                </c:pt>
              </c:strCache>
            </c:strRef>
          </c:cat>
          <c:val>
            <c:numRef>
              <c:f>新疆の情況!$V$6:$V$171</c:f>
              <c:numCache>
                <c:formatCode>General</c:formatCode>
                <c:ptCount val="16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新疆の情況!$U$6:$U$171</c:f>
              <c:strCache>
                <c:ptCount val="1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pt idx="163">
                  <c:v>12月23日</c:v>
                </c:pt>
              </c:strCache>
            </c:strRef>
          </c:cat>
          <c:val>
            <c:numRef>
              <c:f>新疆の情況!$Y$6:$Y$171</c:f>
              <c:numCache>
                <c:formatCode>General</c:formatCode>
                <c:ptCount val="16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新疆の情況!$U$6:$U$171</c:f>
              <c:strCache>
                <c:ptCount val="1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pt idx="163">
                  <c:v>12月23日</c:v>
                </c:pt>
              </c:strCache>
            </c:strRef>
          </c:cat>
          <c:val>
            <c:numRef>
              <c:f>新疆の情況!$W$6:$W$171</c:f>
              <c:numCache>
                <c:formatCode>General</c:formatCode>
                <c:ptCount val="16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新疆の情況!$U$6:$U$171</c:f>
              <c:strCache>
                <c:ptCount val="1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pt idx="163">
                  <c:v>12月23日</c:v>
                </c:pt>
              </c:strCache>
            </c:strRef>
          </c:cat>
          <c:val>
            <c:numRef>
              <c:f>新疆の情況!$X$6:$X$171</c:f>
              <c:numCache>
                <c:formatCode>General</c:formatCode>
                <c:ptCount val="16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新疆の情況!$U$6:$U$171</c:f>
              <c:strCache>
                <c:ptCount val="16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pt idx="163">
                  <c:v>12月23日</c:v>
                </c:pt>
              </c:strCache>
            </c:strRef>
          </c:cat>
          <c:val>
            <c:numRef>
              <c:f>新疆の情況!$Z$6:$Z$171</c:f>
              <c:numCache>
                <c:formatCode>General</c:formatCode>
                <c:ptCount val="16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国家衛健委発表に基づく感染状況!$X$27:$X$369</c:f>
              <c:numCache>
                <c:formatCode>#,##0_);[Red]\(#,##0\)</c:formatCode>
                <c:ptCount val="3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国家衛健委発表に基づく感染状況!$Y$27:$Y$369</c:f>
              <c:numCache>
                <c:formatCode>General</c:formatCode>
                <c:ptCount val="3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国家衛健委発表に基づく感染状況!$AA$27:$AA$369</c:f>
              <c:numCache>
                <c:formatCode>General</c:formatCode>
                <c:ptCount val="3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国家衛健委発表に基づく感染状況!$AB$27:$AB$369</c:f>
              <c:numCache>
                <c:formatCode>General</c:formatCode>
                <c:ptCount val="3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formatCode="General">
                  <c:v>1</c:v>
                </c:pt>
              </c:numCache>
            </c:numRef>
          </c:cat>
          <c:val>
            <c:numRef>
              <c:f>省市別輸入症例数変化!$AC$2:$AC$128</c:f>
              <c:numCache>
                <c:formatCode>0_);[Red]\(0\)</c:formatCode>
                <c:ptCount val="12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省市別輸入症例数変化!$AD$1</c:f>
              <c:strCache>
                <c:ptCount val="1"/>
                <c:pt idx="0">
                  <c:v>上海</c:v>
                </c:pt>
              </c:strCache>
            </c:strRef>
          </c:tx>
          <c:spPr>
            <a:ln w="19050" cap="rnd">
              <a:solidFill>
                <a:srgbClr val="FF0000"/>
              </a:solidFill>
              <a:round/>
            </a:ln>
            <a:effectLst/>
          </c:spPr>
          <c:marker>
            <c:symbol val="none"/>
          </c:marker>
          <c:cat>
            <c:numRef>
              <c:f>省市別輸入症例数変化!$AB$2:$AB$128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formatCode="General">
                  <c:v>1</c:v>
                </c:pt>
              </c:numCache>
            </c:numRef>
          </c:cat>
          <c:val>
            <c:numRef>
              <c:f>省市別輸入症例数変化!$AD$2:$AD$128</c:f>
              <c:numCache>
                <c:formatCode>General</c:formatCode>
                <c:ptCount val="12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省市別輸入症例数変化!$D$2:$D$129</c:f>
              <c:numCache>
                <c:formatCode>General</c:formatCode>
                <c:ptCount val="12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省市別輸入症例数変化!$E$2:$E$129</c:f>
              <c:numCache>
                <c:formatCode>General</c:formatCode>
                <c:ptCount val="12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省市別輸入症例数変化!$F$2:$F$129</c:f>
              <c:numCache>
                <c:formatCode>General</c:formatCode>
                <c:ptCount val="12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省市別輸入症例数変化!$G$2:$G$129</c:f>
              <c:numCache>
                <c:formatCode>General</c:formatCode>
                <c:ptCount val="12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省市別輸入症例数変化!$H$2:$H$129</c:f>
              <c:numCache>
                <c:formatCode>General</c:formatCode>
                <c:ptCount val="12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省市別輸入症例数変化!$C$2:$C$129</c:f>
              <c:numCache>
                <c:formatCode>m"月"d"日"</c:formatCode>
                <c:ptCount val="1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numCache>
            </c:numRef>
          </c:cat>
          <c:val>
            <c:numRef>
              <c:f>省市別輸入症例数変化!$I$2:$I$129</c:f>
              <c:numCache>
                <c:formatCode>0_);[Red]\(0\)</c:formatCode>
                <c:ptCount val="12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国家衛健委発表に基づく感染状況!$X$27:$X$369</c:f>
              <c:numCache>
                <c:formatCode>#,##0_);[Red]\(#,##0\)</c:formatCode>
                <c:ptCount val="3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国家衛健委発表に基づく感染状況!$Y$27:$Y$369</c:f>
              <c:numCache>
                <c:formatCode>General</c:formatCode>
                <c:ptCount val="3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国家衛健委発表に基づく感染状況!$AA$27:$AA$369</c:f>
              <c:numCache>
                <c:formatCode>General</c:formatCode>
                <c:ptCount val="3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国家衛健委発表に基づく感染状況!$AB$27:$AB$369</c:f>
              <c:numCache>
                <c:formatCode>General</c:formatCode>
                <c:ptCount val="3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国家衛健委発表に基づく感染状況!$AA$27:$AA$369</c:f>
              <c:numCache>
                <c:formatCode>General</c:formatCode>
                <c:ptCount val="3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国家衛健委発表に基づく感染状況!$AB$27:$AB$369</c:f>
              <c:numCache>
                <c:formatCode>General</c:formatCode>
                <c:ptCount val="3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香港マカオ台湾の患者・海外輸入症例・無症状病原体保有者!$CE$29:$CE$368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香港マカオ台湾の患者・海外輸入症例・無症状病原体保有者!$CB$29:$CB$368</c:f>
              <c:numCache>
                <c:formatCode>General</c:formatCode>
                <c:ptCount val="34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香港マカオ台湾の患者・海外輸入症例・無症状病原体保有者!$CC$29:$CC$368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香港マカオ台湾の患者・海外輸入症例・無症状病原体保有者!$CH$189:$CH$367</c:f>
              <c:numCache>
                <c:formatCode>m"月"d"日"</c:formatCode>
                <c:ptCount val="17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numCache>
            </c:numRef>
          </c:cat>
          <c:val>
            <c:numRef>
              <c:f>香港マカオ台湾の患者・海外輸入症例・無症状病原体保有者!$CI$189:$CI$367</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香港マカオ台湾の患者・海外輸入症例・無症状病原体保有者!$CF$189:$CF$367</c:f>
              <c:numCache>
                <c:formatCode>m"月"d"日"</c:formatCode>
                <c:ptCount val="17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numCache>
            </c:numRef>
          </c:cat>
          <c:val>
            <c:numRef>
              <c:f>香港マカオ台湾の患者・海外輸入症例・無症状病原体保有者!$CG$189:$CG$367</c:f>
              <c:numCache>
                <c:formatCode>General</c:formatCode>
                <c:ptCount val="17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国家衛健委発表に基づく感染状況!$X$27:$X$369</c:f>
              <c:numCache>
                <c:formatCode>#,##0_);[Red]\(#,##0\)</c:formatCode>
                <c:ptCount val="3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国家衛健委発表に基づく感染状況!$Y$27:$Y$369</c:f>
              <c:numCache>
                <c:formatCode>General</c:formatCode>
                <c:ptCount val="3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国家衛健委発表に基づく感染状況!$AA$27:$AA$369</c:f>
              <c:numCache>
                <c:formatCode>General</c:formatCode>
                <c:ptCount val="3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国家衛健委発表に基づく感染状況!$Z$27:$Z$369</c:f>
              <c:numCache>
                <c:formatCode>m"月"d"日"</c:formatCode>
                <c:ptCount val="3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numCache>
            </c:numRef>
          </c:cat>
          <c:val>
            <c:numRef>
              <c:f>国家衛健委発表に基づく感染状況!$AB$27:$AB$369</c:f>
              <c:numCache>
                <c:formatCode>General</c:formatCode>
                <c:ptCount val="3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香港マカオ台湾の患者・海外輸入症例・無症状病原体保有者!$BF$70:$BF$368</c:f>
              <c:numCache>
                <c:formatCode>General</c:formatCode>
                <c:ptCount val="29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香港マカオ台湾の患者・海外輸入症例・無症状病原体保有者!$BH$70:$BH$368</c:f>
              <c:numCache>
                <c:formatCode>General</c:formatCode>
                <c:ptCount val="29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香港マカオ台湾の患者・海外輸入症例・無症状病原体保有者!$BF$70:$BF$368</c:f>
              <c:numCache>
                <c:formatCode>General</c:formatCode>
                <c:ptCount val="29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香港マカオ台湾の患者・海外輸入症例・無症状病原体保有者!$BH$70:$BH$368</c:f>
              <c:numCache>
                <c:formatCode>General</c:formatCode>
                <c:ptCount val="29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香港マカオ台湾の患者・海外輸入症例・無症状病原体保有者!$BF$70:$BF$368</c:f>
              <c:numCache>
                <c:formatCode>General</c:formatCode>
                <c:ptCount val="29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香港マカオ台湾の患者・海外輸入症例・無症状病原体保有者!$CE$29:$CE$368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香港マカオ台湾の患者・海外輸入症例・無症状病原体保有者!$CB$29:$CB$368</c:f>
              <c:numCache>
                <c:formatCode>General</c:formatCode>
                <c:ptCount val="34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香港マカオ台湾の患者・海外輸入症例・無症状病原体保有者!$CC$29:$CC$368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香港マカオ台湾の患者・海外輸入症例・無症状病原体保有者!$BG$70:$BG$368</c:f>
              <c:numCache>
                <c:formatCode>m"月"d"日"</c:formatCode>
                <c:ptCount val="29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numCache>
            </c:numRef>
          </c:cat>
          <c:val>
            <c:numRef>
              <c:f>香港マカオ台湾の患者・海外輸入症例・無症状病原体保有者!$BH$70:$BH$368</c:f>
              <c:numCache>
                <c:formatCode>General</c:formatCode>
                <c:ptCount val="29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香港マカオ台湾の患者・海外輸入症例・無症状病原体保有者!$BT$29:$BT$368</c:f>
              <c:numCache>
                <c:formatCode>General</c:formatCode>
                <c:ptCount val="34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香港マカオ台湾の患者・海外輸入症例・無症状病原体保有者!$BU$29:$BU$368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香港マカオ台湾の患者・海外輸入症例・無症状病原体保有者!$BV$29:$BV$368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香港マカオ台湾の患者・海外輸入症例・無症状病原体保有者!$BP$29:$BP$368</c:f>
              <c:numCache>
                <c:formatCode>General</c:formatCode>
                <c:ptCount val="34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香港マカオ台湾の患者・海外輸入症例・無症状病原体保有者!$BQ$29:$BQ$368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香港マカオ台湾の患者・海外輸入症例・無症状病原体保有者!$BR$29:$BR$368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香港マカオ台湾の患者・海外輸入症例・無症状病原体保有者!$BX$29:$BX$368</c:f>
              <c:numCache>
                <c:formatCode>General</c:formatCode>
                <c:ptCount val="34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香港マカオ台湾の患者・海外輸入症例・無症状病原体保有者!$BY$29:$BY$368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香港マカオ台湾の患者・海外輸入症例・無症状病原体保有者!$BW$29:$BW$368</c:f>
              <c:numCache>
                <c:formatCode>m"月"d"日"</c:formatCode>
                <c:ptCount val="34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numCache>
            </c:numRef>
          </c:cat>
          <c:val>
            <c:numRef>
              <c:f>香港マカオ台湾の患者・海外輸入症例・無症状病原体保有者!$BZ$29:$BZ$368</c:f>
              <c:numCache>
                <c:formatCode>General</c:formatCode>
                <c:ptCount val="3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香港マカオ台湾の患者・海外輸入症例・無症状病原体保有者!$BI$97:$BI$367</c:f>
              <c:numCache>
                <c:formatCode>m"月"d"日"</c:formatCode>
                <c:ptCount val="2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numCache>
            </c:numRef>
          </c:cat>
          <c:val>
            <c:numRef>
              <c:f>香港マカオ台湾の患者・海外輸入症例・無症状病原体保有者!$BJ$97:$BJ$367</c:f>
              <c:numCache>
                <c:formatCode>General</c:formatCode>
                <c:ptCount val="27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香港マカオ台湾の患者・海外輸入症例・無症状病原体保有者!$BI$97:$BI$367</c:f>
              <c:numCache>
                <c:formatCode>m"月"d"日"</c:formatCode>
                <c:ptCount val="2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numCache>
            </c:numRef>
          </c:cat>
          <c:val>
            <c:numRef>
              <c:f>香港マカオ台湾の患者・海外輸入症例・無症状病原体保有者!$BK$97:$BK$367</c:f>
              <c:numCache>
                <c:formatCode>General</c:formatCode>
                <c:ptCount val="27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香港マカオ台湾の患者・海外輸入症例・無症状病原体保有者!$BL$97:$BL$367</c:f>
              <c:numCache>
                <c:formatCode>m"月"d"日"</c:formatCode>
                <c:ptCount val="2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numCache>
            </c:numRef>
          </c:cat>
          <c:val>
            <c:numRef>
              <c:f>香港マカオ台湾の患者・海外輸入症例・無症状病原体保有者!$BM$97:$BM$367</c:f>
              <c:numCache>
                <c:formatCode>General</c:formatCode>
                <c:ptCount val="27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香港マカオ台湾の患者・海外輸入症例・無症状病原体保有者!$BL$97:$BL$367</c:f>
              <c:numCache>
                <c:formatCode>m"月"d"日"</c:formatCode>
                <c:ptCount val="27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numCache>
            </c:numRef>
          </c:cat>
          <c:val>
            <c:numRef>
              <c:f>香港マカオ台湾の患者・海外輸入症例・無症状病原体保有者!$BN$97:$BN$367</c:f>
              <c:numCache>
                <c:formatCode>General</c:formatCode>
                <c:ptCount val="27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8"/>
  <sheetViews>
    <sheetView workbookViewId="0">
      <pane xSplit="2" ySplit="5" topLeftCell="C12" activePane="bottomRight" state="frozen"/>
      <selection pane="topRight" activeCell="C1" sqref="C1"/>
      <selection pane="bottomLeft" activeCell="A8" sqref="A8"/>
      <selection pane="bottomRight" activeCell="B7" sqref="B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44190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c r="C367" s="48"/>
      <c r="D367" s="84"/>
      <c r="E367" s="110"/>
      <c r="F367" s="57"/>
      <c r="G367" s="48"/>
      <c r="H367" s="89"/>
      <c r="I367" s="89"/>
      <c r="J367" s="48"/>
      <c r="K367" s="56"/>
      <c r="L367" s="48"/>
      <c r="M367" s="89"/>
      <c r="N367" s="48"/>
      <c r="O367" s="89"/>
      <c r="P367" s="111"/>
      <c r="Q367" s="57"/>
      <c r="R367" s="48"/>
      <c r="S367" s="118"/>
      <c r="T367" s="57"/>
      <c r="U367" s="78"/>
      <c r="W367" s="121"/>
      <c r="X367" s="122"/>
      <c r="Y367" s="97"/>
      <c r="Z367" s="123"/>
      <c r="AA367" s="97"/>
      <c r="AB367" s="97"/>
    </row>
    <row r="368" spans="2:28" x14ac:dyDescent="0.55000000000000004">
      <c r="B368" s="77"/>
      <c r="C368" s="59"/>
      <c r="D368" s="49"/>
      <c r="E368" s="61"/>
      <c r="F368" s="60"/>
      <c r="G368" s="59"/>
      <c r="H368" s="61"/>
      <c r="I368" s="55"/>
      <c r="J368" s="59"/>
      <c r="K368" s="61"/>
      <c r="L368" s="59"/>
      <c r="M368" s="61"/>
      <c r="N368" s="48"/>
      <c r="O368" s="60"/>
      <c r="P368" s="124"/>
      <c r="Q368" s="60"/>
      <c r="R368" s="48"/>
      <c r="S368" s="60"/>
      <c r="T368" s="60"/>
      <c r="U368" s="78"/>
    </row>
    <row r="369" spans="2:21" ht="9.5" customHeight="1" thickBot="1" x14ac:dyDescent="0.6">
      <c r="B369" s="66"/>
      <c r="C369" s="79"/>
      <c r="D369" s="80"/>
      <c r="E369" s="82"/>
      <c r="F369" s="95"/>
      <c r="G369" s="79"/>
      <c r="H369" s="82"/>
      <c r="I369" s="82"/>
      <c r="J369" s="79"/>
      <c r="K369" s="82"/>
      <c r="L369" s="79"/>
      <c r="M369" s="82"/>
      <c r="N369" s="83"/>
      <c r="O369" s="81"/>
      <c r="P369" s="94"/>
      <c r="Q369" s="95"/>
      <c r="R369" s="120"/>
      <c r="S369" s="95"/>
      <c r="T369" s="95"/>
      <c r="U369" s="67"/>
    </row>
    <row r="371" spans="2:21" ht="13" customHeight="1" x14ac:dyDescent="0.55000000000000004">
      <c r="E371" s="112"/>
      <c r="F371" s="113"/>
      <c r="G371" s="112" t="s">
        <v>80</v>
      </c>
      <c r="H371" s="113"/>
      <c r="I371" s="113"/>
      <c r="J371" s="113"/>
      <c r="U371" s="72"/>
    </row>
    <row r="372" spans="2:21" ht="13" customHeight="1" x14ac:dyDescent="0.55000000000000004">
      <c r="E372" s="112" t="s">
        <v>98</v>
      </c>
      <c r="F372" s="113"/>
      <c r="G372" s="288" t="s">
        <v>79</v>
      </c>
      <c r="H372" s="289"/>
      <c r="I372" s="112" t="s">
        <v>106</v>
      </c>
      <c r="J372" s="113"/>
    </row>
    <row r="373" spans="2:21" ht="13" customHeight="1" x14ac:dyDescent="0.55000000000000004">
      <c r="B373" s="130">
        <v>1</v>
      </c>
      <c r="E373" s="114" t="s">
        <v>108</v>
      </c>
      <c r="F373" s="113"/>
      <c r="G373" s="115"/>
      <c r="H373" s="115"/>
      <c r="I373" s="112" t="s">
        <v>107</v>
      </c>
      <c r="J373" s="113"/>
    </row>
    <row r="374" spans="2:21" ht="18.5" customHeight="1" x14ac:dyDescent="0.55000000000000004">
      <c r="E374" s="112" t="s">
        <v>96</v>
      </c>
      <c r="F374" s="113"/>
      <c r="G374" s="112" t="s">
        <v>97</v>
      </c>
      <c r="H374" s="113"/>
      <c r="I374" s="113"/>
      <c r="J374" s="113"/>
    </row>
    <row r="375" spans="2:21" ht="13" customHeight="1" x14ac:dyDescent="0.55000000000000004">
      <c r="E375" s="112" t="s">
        <v>98</v>
      </c>
      <c r="F375" s="113"/>
      <c r="G375" s="112" t="s">
        <v>99</v>
      </c>
      <c r="H375" s="113"/>
      <c r="I375" s="113"/>
      <c r="J375" s="113"/>
    </row>
    <row r="376" spans="2:21" ht="13" customHeight="1" x14ac:dyDescent="0.55000000000000004">
      <c r="E376" s="112" t="s">
        <v>98</v>
      </c>
      <c r="F376" s="113"/>
      <c r="G376" s="112" t="s">
        <v>100</v>
      </c>
      <c r="H376" s="113"/>
      <c r="I376" s="113"/>
      <c r="J376" s="113"/>
    </row>
    <row r="377" spans="2:21" ht="13" customHeight="1" x14ac:dyDescent="0.55000000000000004">
      <c r="E377" s="112" t="s">
        <v>101</v>
      </c>
      <c r="F377" s="113"/>
      <c r="G377" s="112" t="s">
        <v>102</v>
      </c>
      <c r="H377" s="113"/>
      <c r="I377" s="113"/>
      <c r="J377" s="113"/>
    </row>
    <row r="378" spans="2:21" ht="13" customHeight="1" x14ac:dyDescent="0.55000000000000004">
      <c r="E378" s="112" t="s">
        <v>103</v>
      </c>
      <c r="F378" s="113"/>
      <c r="G378" s="112" t="s">
        <v>104</v>
      </c>
      <c r="H378" s="113"/>
      <c r="I378" s="113"/>
      <c r="J378" s="113"/>
    </row>
  </sheetData>
  <mergeCells count="12">
    <mergeCell ref="G372:H37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72"/>
  <sheetViews>
    <sheetView topLeftCell="A5" zoomScale="96" zoomScaleNormal="96" workbookViewId="0">
      <pane xSplit="1" ySplit="3" topLeftCell="AC363" activePane="bottomRight" state="frozen"/>
      <selection activeCell="A5" sqref="A5"/>
      <selection pane="topRight" activeCell="B5" sqref="B5"/>
      <selection pane="bottomLeft" activeCell="A8" sqref="A8"/>
      <selection pane="bottomRight" activeCell="AF366" sqref="AF36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5" si="5947">+BA344+1</f>
        <v>128</v>
      </c>
      <c r="BB345" s="130">
        <v>0</v>
      </c>
      <c r="BC345" s="27">
        <f t="shared" ref="BC345" si="5948">+BC344+BB345</f>
        <v>22</v>
      </c>
      <c r="BD345" s="239">
        <f t="shared" ref="BD345:BD365"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c r="B366" s="241"/>
      <c r="C366" s="155"/>
      <c r="D366" s="155"/>
      <c r="E366" s="147"/>
      <c r="F366" s="147"/>
      <c r="G366" s="147"/>
      <c r="H366" s="135"/>
      <c r="I366" s="147"/>
      <c r="J366" s="135"/>
      <c r="K366" s="42"/>
      <c r="L366" s="146"/>
      <c r="M366" s="147"/>
      <c r="N366" s="135"/>
      <c r="O366" s="135"/>
      <c r="P366" s="147"/>
      <c r="Q366" s="147"/>
      <c r="R366" s="135"/>
      <c r="S366" s="135"/>
      <c r="T366" s="147"/>
      <c r="U366" s="147"/>
      <c r="V366" s="135"/>
      <c r="W366" s="42"/>
      <c r="X366" s="148"/>
      <c r="Z366" s="75"/>
      <c r="AA366" s="231"/>
      <c r="AB366" s="231"/>
      <c r="AC366" s="232"/>
      <c r="AD366" s="184"/>
      <c r="AE366" s="244"/>
      <c r="AF366" s="156"/>
      <c r="AG366" s="185"/>
      <c r="AH366" s="156"/>
      <c r="AI366" s="185"/>
      <c r="AJ366" s="186"/>
      <c r="AK366" s="187"/>
      <c r="AL366" s="156"/>
      <c r="AM366" s="185"/>
      <c r="AN366" s="156"/>
      <c r="AO366" s="185"/>
      <c r="AP366" s="188"/>
      <c r="AQ366" s="187"/>
      <c r="AR366" s="156"/>
      <c r="AS366" s="185"/>
      <c r="AT366" s="156"/>
      <c r="AU366" s="185"/>
      <c r="AV366" s="189"/>
      <c r="AW366" s="256"/>
      <c r="AX366" s="238"/>
      <c r="AY366" s="6"/>
      <c r="AZ366" s="239"/>
      <c r="BA366" s="239"/>
      <c r="BB366" s="130"/>
      <c r="BC366" s="27"/>
      <c r="BD366" s="239"/>
      <c r="BE366" s="230"/>
      <c r="BF366" s="132"/>
      <c r="BG366" s="230"/>
      <c r="BH366" s="132"/>
      <c r="BI366" s="1"/>
      <c r="BL366" s="1"/>
      <c r="BO366" s="257"/>
      <c r="BS366" s="257"/>
      <c r="BW366" s="257"/>
      <c r="CA366" s="257"/>
      <c r="CD366" s="257"/>
      <c r="CG366" s="286"/>
      <c r="CH366" s="286"/>
      <c r="CI366" s="286"/>
    </row>
    <row r="367" spans="1:87" ht="18" customHeight="1" x14ac:dyDescent="0.55000000000000004">
      <c r="A367" s="180"/>
      <c r="B367" s="147"/>
      <c r="C367" s="155"/>
      <c r="D367" s="155"/>
      <c r="E367" s="147"/>
      <c r="F367" s="147"/>
      <c r="G367" s="147"/>
      <c r="H367" s="135"/>
      <c r="I367" s="147"/>
      <c r="J367" s="135"/>
      <c r="K367" s="42"/>
      <c r="L367" s="146"/>
      <c r="M367" s="147"/>
      <c r="N367" s="135"/>
      <c r="O367" s="135"/>
      <c r="P367" s="147"/>
      <c r="Q367" s="147"/>
      <c r="R367" s="135"/>
      <c r="S367" s="135"/>
      <c r="T367" s="147"/>
      <c r="U367" s="147"/>
      <c r="V367" s="135"/>
      <c r="W367" s="42"/>
      <c r="X367" s="148"/>
      <c r="Z367" s="75"/>
      <c r="AA367" s="231"/>
      <c r="AB367" s="231"/>
      <c r="AC367" s="232"/>
      <c r="AD367" s="184"/>
      <c r="AE367" s="244"/>
      <c r="AF367" s="156"/>
      <c r="AG367" s="185"/>
      <c r="AH367" s="156"/>
      <c r="AI367" s="185"/>
      <c r="AJ367" s="186"/>
      <c r="AK367" s="187"/>
      <c r="AL367" s="156"/>
      <c r="AM367" s="185"/>
      <c r="AN367" s="156"/>
      <c r="AO367" s="185"/>
      <c r="AP367" s="188"/>
      <c r="AQ367" s="187"/>
      <c r="AR367" s="156"/>
      <c r="AS367" s="185"/>
      <c r="AT367" s="156"/>
      <c r="AU367" s="185"/>
      <c r="AV367" s="189"/>
      <c r="AX367"/>
      <c r="AY367"/>
      <c r="AZ367"/>
      <c r="BB367"/>
      <c r="BP367" s="45"/>
      <c r="BQ367" s="45"/>
      <c r="BR367" s="45"/>
      <c r="BS367" s="45"/>
    </row>
    <row r="368" spans="1:87" ht="7" customHeight="1" thickBot="1" x14ac:dyDescent="0.6">
      <c r="A368" s="66"/>
      <c r="B368" s="146"/>
      <c r="C368" s="155"/>
      <c r="D368" s="147"/>
      <c r="E368" s="147"/>
      <c r="F368" s="147"/>
      <c r="G368" s="147"/>
      <c r="H368" s="135"/>
      <c r="I368" s="147"/>
      <c r="J368" s="135"/>
      <c r="K368" s="148"/>
      <c r="L368" s="146"/>
      <c r="M368" s="147"/>
      <c r="N368" s="135"/>
      <c r="O368" s="135"/>
      <c r="P368" s="147"/>
      <c r="Q368" s="147"/>
      <c r="R368" s="135"/>
      <c r="S368" s="135"/>
      <c r="T368" s="147"/>
      <c r="U368" s="147"/>
      <c r="V368" s="135"/>
      <c r="W368" s="42"/>
      <c r="X368" s="148"/>
      <c r="Z368" s="66"/>
      <c r="AA368" s="64"/>
      <c r="AB368" s="64"/>
      <c r="AC368" s="64"/>
      <c r="AD368" s="184"/>
      <c r="AE368" s="244"/>
      <c r="AF368" s="156"/>
      <c r="AG368" s="185"/>
      <c r="AH368" s="156"/>
      <c r="AI368" s="185"/>
      <c r="AJ368" s="186"/>
      <c r="AK368" s="187"/>
      <c r="AL368" s="156"/>
      <c r="AM368" s="185"/>
      <c r="AN368" s="156"/>
      <c r="AO368" s="185"/>
      <c r="AP368" s="188"/>
      <c r="AQ368" s="187"/>
      <c r="AR368" s="156"/>
      <c r="AS368" s="185"/>
      <c r="AT368" s="156"/>
      <c r="AU368" s="185"/>
      <c r="AV368" s="189"/>
    </row>
    <row r="369" spans="1:54" x14ac:dyDescent="0.55000000000000004">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row>
    <row r="370" spans="1:54" x14ac:dyDescent="0.55000000000000004">
      <c r="AI370" s="261">
        <f>SUM(AI189:AI367)</f>
        <v>128</v>
      </c>
      <c r="BB370" s="45">
        <f>219-172</f>
        <v>47</v>
      </c>
    </row>
    <row r="371" spans="1:54" x14ac:dyDescent="0.55000000000000004">
      <c r="L371">
        <f>SUM(L97:L370)</f>
        <v>5897</v>
      </c>
      <c r="P371">
        <f>SUM(P97:P370)</f>
        <v>840</v>
      </c>
      <c r="AD371">
        <f>SUM(AD188:AD194)</f>
        <v>82</v>
      </c>
    </row>
    <row r="372" spans="1:54" x14ac:dyDescent="0.55000000000000004">
      <c r="A372" s="130"/>
      <c r="D372">
        <f>SUM(B229:B259)</f>
        <v>435</v>
      </c>
      <c r="Z372" s="130"/>
      <c r="AA372" s="130"/>
      <c r="AB372" s="130"/>
      <c r="AC372" s="130"/>
      <c r="AF372">
        <f>SUM(AD188:AD367)</f>
        <v>7221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36"/>
  <sheetViews>
    <sheetView workbookViewId="0">
      <pane xSplit="3" ySplit="1" topLeftCell="D116" activePane="bottomRight" state="frozen"/>
      <selection pane="topRight" activeCell="C1" sqref="C1"/>
      <selection pane="bottomLeft" activeCell="A2" sqref="A2"/>
      <selection pane="bottomRight" activeCell="F126" sqref="F12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7"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67">
        <f t="shared" ref="B121" si="255">SUM(D121:AA121)-I121</f>
        <v>14</v>
      </c>
      <c r="C121" s="1">
        <v>44183</v>
      </c>
      <c r="D121">
        <v>8</v>
      </c>
      <c r="E121">
        <v>1</v>
      </c>
      <c r="H121">
        <v>1</v>
      </c>
      <c r="I121" s="267">
        <f t="shared" si="77"/>
        <v>4</v>
      </c>
      <c r="V121">
        <v>2</v>
      </c>
      <c r="X121">
        <v>1</v>
      </c>
      <c r="Z121">
        <v>1</v>
      </c>
      <c r="AB121" s="1">
        <f t="shared" ref="AB121" si="256">+C121</f>
        <v>44183</v>
      </c>
      <c r="AC121" s="268">
        <f t="shared" ref="AC121" si="257">+B121</f>
        <v>14</v>
      </c>
      <c r="AD121">
        <f t="shared" ref="AD121" si="258">+D121</f>
        <v>8</v>
      </c>
    </row>
    <row r="122" spans="2:30" x14ac:dyDescent="0.55000000000000004">
      <c r="B122" s="267">
        <f t="shared" ref="B122" si="259">SUM(D122:AA122)-I122</f>
        <v>22</v>
      </c>
      <c r="C122" s="1">
        <v>44184</v>
      </c>
      <c r="D122">
        <v>11</v>
      </c>
      <c r="E122">
        <v>1</v>
      </c>
      <c r="F122">
        <v>1</v>
      </c>
      <c r="G122">
        <v>2</v>
      </c>
      <c r="H122">
        <v>1</v>
      </c>
      <c r="I122" s="267">
        <f t="shared" si="77"/>
        <v>6</v>
      </c>
      <c r="J122">
        <v>2</v>
      </c>
      <c r="O122">
        <v>1</v>
      </c>
      <c r="U122">
        <v>2</v>
      </c>
      <c r="Z122">
        <v>1</v>
      </c>
      <c r="AB122" s="1">
        <f t="shared" ref="AB122" si="260">+C122</f>
        <v>44184</v>
      </c>
      <c r="AC122" s="268">
        <f t="shared" ref="AC122" si="261">+B122</f>
        <v>22</v>
      </c>
      <c r="AD122">
        <f t="shared" ref="AD122" si="262">+D122</f>
        <v>11</v>
      </c>
    </row>
    <row r="123" spans="2:30" x14ac:dyDescent="0.55000000000000004">
      <c r="B123" s="267">
        <f t="shared" ref="B123" si="263">SUM(D123:AA123)-I123</f>
        <v>21</v>
      </c>
      <c r="C123" s="1">
        <v>44185</v>
      </c>
      <c r="D123">
        <v>8</v>
      </c>
      <c r="E123">
        <v>3</v>
      </c>
      <c r="F123">
        <v>1</v>
      </c>
      <c r="H123">
        <v>2</v>
      </c>
      <c r="I123" s="267">
        <f t="shared" si="77"/>
        <v>7</v>
      </c>
      <c r="U123">
        <v>6</v>
      </c>
      <c r="W123">
        <v>1</v>
      </c>
      <c r="AB123" s="1">
        <f t="shared" ref="AB123" si="264">+C123</f>
        <v>44185</v>
      </c>
      <c r="AC123" s="268">
        <f t="shared" ref="AC123" si="265">+B123</f>
        <v>21</v>
      </c>
      <c r="AD123">
        <f t="shared" ref="AD123" si="266">+D123</f>
        <v>8</v>
      </c>
    </row>
    <row r="124" spans="2:30" x14ac:dyDescent="0.55000000000000004">
      <c r="B124" s="267">
        <f t="shared" ref="B124" si="267">SUM(D124:AA124)-I124</f>
        <v>13</v>
      </c>
      <c r="C124" s="1">
        <v>44186</v>
      </c>
      <c r="D124">
        <v>6</v>
      </c>
      <c r="E124">
        <v>3</v>
      </c>
      <c r="F124">
        <v>2</v>
      </c>
      <c r="I124" s="267">
        <f t="shared" si="77"/>
        <v>2</v>
      </c>
      <c r="U124">
        <v>2</v>
      </c>
      <c r="AB124" s="1">
        <f t="shared" ref="AB124" si="268">+C124</f>
        <v>44186</v>
      </c>
      <c r="AC124" s="268">
        <f t="shared" ref="AC124" si="269">+B124</f>
        <v>13</v>
      </c>
      <c r="AD124">
        <f t="shared" ref="AD124" si="270">+D124</f>
        <v>6</v>
      </c>
    </row>
    <row r="125" spans="2:30" x14ac:dyDescent="0.55000000000000004">
      <c r="B125" s="267">
        <f t="shared" ref="B125" si="271">SUM(D125:AA125)-I125</f>
        <v>14</v>
      </c>
      <c r="C125" s="1">
        <v>44187</v>
      </c>
      <c r="D125">
        <v>12</v>
      </c>
      <c r="E125">
        <v>1</v>
      </c>
      <c r="I125" s="267">
        <f t="shared" si="77"/>
        <v>1</v>
      </c>
      <c r="Z125">
        <v>1</v>
      </c>
      <c r="AB125" s="1">
        <f t="shared" ref="AB125" si="272">+C125</f>
        <v>44187</v>
      </c>
      <c r="AC125" s="268">
        <f t="shared" ref="AC125" si="273">+B125</f>
        <v>14</v>
      </c>
      <c r="AD125">
        <f t="shared" ref="AD125" si="274">+D125</f>
        <v>12</v>
      </c>
    </row>
    <row r="126" spans="2:30" x14ac:dyDescent="0.55000000000000004">
      <c r="B126" s="267">
        <f t="shared" ref="B126" si="275">SUM(D126:AA126)-I126</f>
        <v>11</v>
      </c>
      <c r="C126" s="1">
        <v>44188</v>
      </c>
      <c r="D126">
        <v>6</v>
      </c>
      <c r="F126">
        <v>2</v>
      </c>
      <c r="H126">
        <v>1</v>
      </c>
      <c r="I126" s="267">
        <f t="shared" si="77"/>
        <v>2</v>
      </c>
      <c r="O126">
        <v>1</v>
      </c>
      <c r="T126">
        <v>1</v>
      </c>
      <c r="AB126" s="1">
        <f t="shared" ref="AB126" si="276">+C126</f>
        <v>44188</v>
      </c>
      <c r="AC126" s="268">
        <f t="shared" ref="AC126" si="277">+B126</f>
        <v>11</v>
      </c>
      <c r="AD126">
        <f t="shared" ref="AD126" si="278">+D126</f>
        <v>6</v>
      </c>
    </row>
    <row r="127" spans="2:30" x14ac:dyDescent="0.55000000000000004">
      <c r="B127" s="267">
        <f t="shared" ref="B127" si="279">SUM(D127:AA127)-I127</f>
        <v>7</v>
      </c>
      <c r="C127" s="1">
        <v>44189</v>
      </c>
      <c r="D127">
        <v>4</v>
      </c>
      <c r="E127">
        <v>1</v>
      </c>
      <c r="F127">
        <v>1</v>
      </c>
      <c r="I127" s="267">
        <f t="shared" si="77"/>
        <v>1</v>
      </c>
      <c r="T127">
        <v>1</v>
      </c>
      <c r="AB127" s="1">
        <f t="shared" ref="AB127" si="280">+C127</f>
        <v>44189</v>
      </c>
      <c r="AC127" s="268">
        <f t="shared" ref="AC127" si="281">+B127</f>
        <v>7</v>
      </c>
      <c r="AD127">
        <f t="shared" ref="AD127" si="282">+D127</f>
        <v>4</v>
      </c>
    </row>
    <row r="128" spans="2:30" x14ac:dyDescent="0.55000000000000004">
      <c r="B128" s="241"/>
      <c r="C128" s="1"/>
      <c r="AB128" s="280">
        <v>1</v>
      </c>
    </row>
    <row r="129" spans="2:27" s="266" customFormat="1" ht="5" customHeight="1" x14ac:dyDescent="0.55000000000000004">
      <c r="B129" s="265"/>
      <c r="C129" s="264"/>
      <c r="AA129" s="5"/>
    </row>
    <row r="130" spans="2:27" ht="5.5" customHeight="1" x14ac:dyDescent="0.55000000000000004">
      <c r="B130" s="258"/>
      <c r="C130" s="1"/>
    </row>
    <row r="131" spans="2:27" x14ac:dyDescent="0.55000000000000004">
      <c r="B131">
        <f>SUM(B2:B130)</f>
        <v>1813</v>
      </c>
      <c r="C131" s="1" t="s">
        <v>348</v>
      </c>
      <c r="D131" s="27">
        <f>SUM(D2:D130)</f>
        <v>614</v>
      </c>
      <c r="E131" s="27">
        <f>SUM(E2:E130)</f>
        <v>311</v>
      </c>
      <c r="F131" s="27">
        <f>SUM(F2:F130)</f>
        <v>203</v>
      </c>
      <c r="G131" s="27">
        <f>SUM(G2:G130)</f>
        <v>146</v>
      </c>
      <c r="H131" s="27">
        <f>SUM(H2:H130)</f>
        <v>138</v>
      </c>
      <c r="J131">
        <f t="shared" ref="J131:Z131" si="283">SUM(J2:J130)</f>
        <v>24</v>
      </c>
      <c r="K131">
        <f t="shared" si="283"/>
        <v>6</v>
      </c>
      <c r="L131">
        <f t="shared" si="283"/>
        <v>13</v>
      </c>
      <c r="M131">
        <f t="shared" si="283"/>
        <v>9</v>
      </c>
      <c r="N131">
        <f t="shared" si="283"/>
        <v>23</v>
      </c>
      <c r="O131">
        <f t="shared" si="283"/>
        <v>22</v>
      </c>
      <c r="P131">
        <f t="shared" si="283"/>
        <v>2</v>
      </c>
      <c r="Q131">
        <f t="shared" si="283"/>
        <v>10</v>
      </c>
      <c r="R131">
        <f t="shared" si="283"/>
        <v>1</v>
      </c>
      <c r="S131">
        <f t="shared" si="283"/>
        <v>19</v>
      </c>
      <c r="T131">
        <f t="shared" si="283"/>
        <v>30</v>
      </c>
      <c r="U131">
        <f t="shared" si="283"/>
        <v>61</v>
      </c>
      <c r="V131">
        <f t="shared" si="283"/>
        <v>20</v>
      </c>
      <c r="W131">
        <f t="shared" si="283"/>
        <v>22</v>
      </c>
      <c r="X131">
        <f t="shared" si="283"/>
        <v>78</v>
      </c>
      <c r="Y131">
        <f t="shared" si="283"/>
        <v>38</v>
      </c>
      <c r="Z131">
        <f t="shared" si="283"/>
        <v>23</v>
      </c>
    </row>
    <row r="132" spans="2:27" x14ac:dyDescent="0.55000000000000004">
      <c r="C132" s="1"/>
    </row>
    <row r="133" spans="2:27" ht="5" customHeight="1" x14ac:dyDescent="0.55000000000000004">
      <c r="C133" s="1"/>
    </row>
    <row r="136" spans="2:27" x14ac:dyDescent="0.55000000000000004">
      <c r="B136" s="241"/>
      <c r="J13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70" zoomScaleNormal="70" workbookViewId="0">
      <selection activeCell="U96" sqref="U9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71"/>
  <sheetViews>
    <sheetView tabSelected="1" topLeftCell="A2" workbookViewId="0">
      <pane xSplit="2" ySplit="2" topLeftCell="C168" activePane="bottomRight" state="frozen"/>
      <selection activeCell="O24" sqref="O24"/>
      <selection pane="topRight" activeCell="O24" sqref="O24"/>
      <selection pane="bottomLeft" activeCell="O24" sqref="O24"/>
      <selection pane="bottomRight" activeCell="A172" sqref="A17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44187</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44187</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44188</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44188</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x14ac:dyDescent="0.55000000000000004">
      <c r="B170" s="250"/>
      <c r="C170" s="45"/>
      <c r="G170" s="1"/>
      <c r="H170" s="130"/>
      <c r="I170" s="249"/>
      <c r="J170" s="130"/>
      <c r="K170" s="254"/>
      <c r="L170" s="276"/>
      <c r="M170" s="5"/>
      <c r="N170" s="254"/>
      <c r="O170" s="130"/>
      <c r="P170" s="5"/>
      <c r="Q170" s="6"/>
      <c r="R170" s="272"/>
      <c r="S170" s="240"/>
      <c r="T170" s="255"/>
      <c r="U170" s="1"/>
      <c r="V170" s="5"/>
      <c r="W170" s="27"/>
      <c r="X170" s="255"/>
      <c r="Y170" s="5"/>
      <c r="Z170" s="252"/>
    </row>
    <row r="171"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2020-12-26T06:29:16Z</dcterms:modified>
</cp:coreProperties>
</file>