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C0802223-0557-444B-9F5A-3210C8E40A1D}" xr6:coauthVersionLast="45" xr6:coauthVersionMax="45" xr10:uidLastSave="{00000000-0000-0000-0000-000000000000}"/>
  <bookViews>
    <workbookView xWindow="-110" yWindow="-110" windowWidth="19420" windowHeight="1008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64" i="2" l="1"/>
  <c r="AA364" i="2"/>
  <c r="Z364" i="2"/>
  <c r="Y364" i="2"/>
  <c r="X364" i="2"/>
  <c r="W364" i="2"/>
  <c r="P364" i="2"/>
  <c r="O364" i="2"/>
  <c r="M364" i="2"/>
  <c r="K364" i="2"/>
  <c r="H364" i="2"/>
  <c r="AU363" i="5"/>
  <c r="AS363" i="5"/>
  <c r="AQ363" i="5"/>
  <c r="AO363" i="5"/>
  <c r="AM363" i="5"/>
  <c r="AK363" i="5"/>
  <c r="AI363" i="5"/>
  <c r="CE363" i="5" s="1"/>
  <c r="AG363" i="5"/>
  <c r="CC363" i="5" s="1"/>
  <c r="Z167" i="6"/>
  <c r="Y167" i="6"/>
  <c r="X167" i="6"/>
  <c r="V167" i="6"/>
  <c r="U167" i="6"/>
  <c r="T167" i="6"/>
  <c r="S167" i="6"/>
  <c r="R167" i="6"/>
  <c r="N167" i="6"/>
  <c r="L167" i="6"/>
  <c r="K167" i="6"/>
  <c r="I167" i="6"/>
  <c r="W167" i="6" s="1"/>
  <c r="AD125" i="7"/>
  <c r="AB125" i="7"/>
  <c r="I125" i="7"/>
  <c r="B125" i="7" s="1"/>
  <c r="AC125" i="7" s="1"/>
  <c r="CH363" i="5"/>
  <c r="CG363" i="5"/>
  <c r="CF363" i="5"/>
  <c r="CD363" i="5"/>
  <c r="CA363" i="5"/>
  <c r="BZ363" i="5"/>
  <c r="BY363" i="5"/>
  <c r="BX363" i="5"/>
  <c r="BW363" i="5"/>
  <c r="BV363" i="5"/>
  <c r="BU363" i="5"/>
  <c r="BT363" i="5"/>
  <c r="BS363" i="5"/>
  <c r="BR363" i="5"/>
  <c r="BQ363" i="5"/>
  <c r="BP363" i="5"/>
  <c r="BO363" i="5"/>
  <c r="BK363" i="5"/>
  <c r="BN363" i="5" s="1"/>
  <c r="BJ363" i="5"/>
  <c r="BM363" i="5" s="1"/>
  <c r="BG363" i="5"/>
  <c r="BF363" i="5"/>
  <c r="BE363" i="5"/>
  <c r="BI363" i="5" s="1"/>
  <c r="BL363" i="5" s="1"/>
  <c r="BD363" i="5"/>
  <c r="BC363" i="5"/>
  <c r="BA363" i="5"/>
  <c r="AZ363" i="5"/>
  <c r="AX363" i="5"/>
  <c r="AD363" i="5"/>
  <c r="CB363" i="5" s="1"/>
  <c r="AC363" i="5"/>
  <c r="AB363" i="5"/>
  <c r="AA363" i="5"/>
  <c r="Z363" i="5"/>
  <c r="C363" i="5"/>
  <c r="D363" i="5" s="1"/>
  <c r="I364" i="2" l="1"/>
  <c r="CI363" i="5"/>
  <c r="AE363" i="5"/>
  <c r="BH363" i="5"/>
  <c r="AI362" i="5"/>
  <c r="CI362" i="5" s="1"/>
  <c r="AG362" i="5"/>
  <c r="Y166" i="6"/>
  <c r="Z166" i="6" s="1"/>
  <c r="X166" i="6"/>
  <c r="W166" i="6"/>
  <c r="V166" i="6"/>
  <c r="U166" i="6"/>
  <c r="T166" i="6"/>
  <c r="S166" i="6"/>
  <c r="R166" i="6"/>
  <c r="N166" i="6"/>
  <c r="L166" i="6"/>
  <c r="K166" i="6"/>
  <c r="I166" i="6"/>
  <c r="AD124" i="7"/>
  <c r="AB124" i="7"/>
  <c r="I124" i="7"/>
  <c r="B124" i="7" s="1"/>
  <c r="AC124" i="7" s="1"/>
  <c r="C362" i="5"/>
  <c r="D362" i="5" s="1"/>
  <c r="CH362" i="5"/>
  <c r="CF362" i="5"/>
  <c r="CE362" i="5"/>
  <c r="CD362" i="5"/>
  <c r="CC362" i="5"/>
  <c r="CA362" i="5"/>
  <c r="BZ362" i="5"/>
  <c r="BY362" i="5"/>
  <c r="BX362" i="5"/>
  <c r="BW362" i="5"/>
  <c r="BV362" i="5"/>
  <c r="BU362" i="5"/>
  <c r="BT362" i="5"/>
  <c r="BS362" i="5"/>
  <c r="BR362" i="5"/>
  <c r="BQ362" i="5"/>
  <c r="BP362" i="5"/>
  <c r="BO362" i="5"/>
  <c r="BK362" i="5"/>
  <c r="BN362" i="5" s="1"/>
  <c r="BJ362" i="5"/>
  <c r="BM362" i="5" s="1"/>
  <c r="BI362" i="5"/>
  <c r="BL362" i="5" s="1"/>
  <c r="BH362" i="5"/>
  <c r="BG362" i="5"/>
  <c r="BF362" i="5"/>
  <c r="BE362" i="5"/>
  <c r="BD362" i="5"/>
  <c r="BC362" i="5"/>
  <c r="BA362" i="5"/>
  <c r="AZ362" i="5"/>
  <c r="AX362" i="5"/>
  <c r="AU362" i="5"/>
  <c r="AS362" i="5"/>
  <c r="AQ362" i="5"/>
  <c r="AO362" i="5"/>
  <c r="AM362" i="5"/>
  <c r="AK362" i="5"/>
  <c r="AD362" i="5"/>
  <c r="AE362" i="5" s="1"/>
  <c r="AC362" i="5"/>
  <c r="AB362" i="5"/>
  <c r="AA362" i="5"/>
  <c r="Z362" i="5"/>
  <c r="AB363" i="2"/>
  <c r="AA363" i="2"/>
  <c r="Z363" i="2"/>
  <c r="X363" i="2"/>
  <c r="W363" i="2"/>
  <c r="P363" i="2"/>
  <c r="O363" i="2"/>
  <c r="M363" i="2"/>
  <c r="K363" i="2"/>
  <c r="H363" i="2"/>
  <c r="Y363" i="2" s="1"/>
  <c r="CB362" i="5" l="1"/>
  <c r="CG362" i="5"/>
  <c r="I363" i="2"/>
  <c r="AU361" i="5"/>
  <c r="AS361" i="5"/>
  <c r="AQ361" i="5"/>
  <c r="AO361" i="5"/>
  <c r="AM361" i="5"/>
  <c r="AK361" i="5"/>
  <c r="AI361" i="5"/>
  <c r="CE361" i="5" s="1"/>
  <c r="AG361" i="5"/>
  <c r="CC361" i="5" s="1"/>
  <c r="Y165" i="6"/>
  <c r="Z165" i="6" s="1"/>
  <c r="X165" i="6"/>
  <c r="V165" i="6"/>
  <c r="U165" i="6"/>
  <c r="T165" i="6"/>
  <c r="S165" i="6"/>
  <c r="R165" i="6"/>
  <c r="N165" i="6"/>
  <c r="L165" i="6"/>
  <c r="K165" i="6"/>
  <c r="I165" i="6"/>
  <c r="W165" i="6" s="1"/>
  <c r="AD123" i="7"/>
  <c r="AB123" i="7"/>
  <c r="I123" i="7"/>
  <c r="B123" i="7" s="1"/>
  <c r="AC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Z361" i="5"/>
  <c r="AX361" i="5"/>
  <c r="AD361" i="5"/>
  <c r="CB361" i="5" s="1"/>
  <c r="AC361" i="5"/>
  <c r="AB361" i="5"/>
  <c r="AA361" i="5"/>
  <c r="Z361" i="5"/>
  <c r="C361" i="5"/>
  <c r="D361" i="5" s="1"/>
  <c r="AB362" i="2"/>
  <c r="AA362" i="2"/>
  <c r="Z362" i="2"/>
  <c r="X362" i="2"/>
  <c r="W362" i="2"/>
  <c r="P362" i="2"/>
  <c r="O362" i="2"/>
  <c r="M362" i="2"/>
  <c r="K362" i="2"/>
  <c r="H362" i="2"/>
  <c r="Y362" i="2" s="1"/>
  <c r="CI361" i="5" l="1"/>
  <c r="CG361" i="5"/>
  <c r="AE361" i="5"/>
  <c r="I362" i="2"/>
  <c r="AU360" i="5"/>
  <c r="AS360" i="5"/>
  <c r="AI360" i="5"/>
  <c r="CE360" i="5" s="1"/>
  <c r="AG360" i="5"/>
  <c r="CC360" i="5" s="1"/>
  <c r="Y164" i="6"/>
  <c r="Z164" i="6" s="1"/>
  <c r="V164" i="6"/>
  <c r="X164" i="6" s="1"/>
  <c r="U164" i="6"/>
  <c r="T164" i="6"/>
  <c r="S164" i="6"/>
  <c r="R164" i="6"/>
  <c r="N164" i="6"/>
  <c r="L164" i="6"/>
  <c r="K164" i="6"/>
  <c r="I164" i="6"/>
  <c r="W164" i="6" s="1"/>
  <c r="I122" i="7"/>
  <c r="B122" i="7" s="1"/>
  <c r="AC122" i="7" s="1"/>
  <c r="AD122" i="7"/>
  <c r="AB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Z163" i="6"/>
  <c r="Y163" i="6"/>
  <c r="V163" i="6"/>
  <c r="X163" i="6" s="1"/>
  <c r="U163" i="6"/>
  <c r="T163" i="6"/>
  <c r="S163" i="6"/>
  <c r="R163" i="6"/>
  <c r="N163" i="6"/>
  <c r="L163" i="6"/>
  <c r="K163" i="6"/>
  <c r="I163" i="6"/>
  <c r="W163" i="6" s="1"/>
  <c r="AD121" i="7"/>
  <c r="AB121" i="7"/>
  <c r="I121" i="7"/>
  <c r="B121" i="7" s="1"/>
  <c r="AC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D120" i="7"/>
  <c r="AB120" i="7"/>
  <c r="I120" i="7"/>
  <c r="B120" i="7" s="1"/>
  <c r="AC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C119" i="7" s="1"/>
  <c r="AD119" i="7"/>
  <c r="AB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D118" i="7"/>
  <c r="AB118" i="7"/>
  <c r="I118" i="7"/>
  <c r="B118" i="7" s="1"/>
  <c r="AC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C117" i="7" s="1"/>
  <c r="AD117" i="7"/>
  <c r="AB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D116" i="7"/>
  <c r="AB116" i="7"/>
  <c r="I116" i="7"/>
  <c r="B116" i="7" s="1"/>
  <c r="AC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D115" i="7"/>
  <c r="AB115" i="7"/>
  <c r="I115" i="7"/>
  <c r="B115" i="7" s="1"/>
  <c r="AC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C114" i="7" s="1"/>
  <c r="AD114" i="7"/>
  <c r="AB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29"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29" i="7"/>
  <c r="P129"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29" i="7"/>
  <c r="Z129" i="7"/>
  <c r="Y129" i="7"/>
  <c r="X129" i="7"/>
  <c r="W129" i="7"/>
  <c r="V129" i="7"/>
  <c r="F129" i="7"/>
  <c r="G129" i="7"/>
  <c r="U129" i="7"/>
  <c r="T129" i="7"/>
  <c r="S129" i="7"/>
  <c r="O129" i="7"/>
  <c r="N129" i="7"/>
  <c r="M129" i="7"/>
  <c r="L129" i="7"/>
  <c r="H129" i="7"/>
  <c r="K129" i="7"/>
  <c r="E129"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34"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29"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70"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68"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6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70" i="5"/>
  <c r="AD36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69" i="5"/>
  <c r="L369"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29"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<sst xmlns="http://schemas.openxmlformats.org/spreadsheetml/2006/main" count="669" uniqueCount="455">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</sst>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国家衛健委発表に基づく感染状況!$X$27:$X$366</c:f>
              <c:numCache>
                <c:formatCode>#,##0_);[Red]\(#,##0\)</c:formatCode>
                <c:ptCount val="3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国家衛健委発表に基づく感染状況!$Y$27:$Y$366</c:f>
              <c:numCache>
                <c:formatCode>General</c:formatCode>
                <c:ptCount val="3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香港マカオ台湾の患者・海外輸入症例・無症状病原体保有者!$AX$169:$AX$365</c:f>
              <c:numCache>
                <c:formatCode>m"月"d"日"</c:formatCode>
                <c:ptCount val="1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numCache>
            </c:numRef>
          </c:cat>
          <c:val>
            <c:numRef>
              <c:f>香港マカオ台湾の患者・海外輸入症例・無症状病原体保有者!$AY$169:$AY$365</c:f>
              <c:numCache>
                <c:formatCode>General</c:formatCode>
                <c:ptCount val="19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2</c:v>
                </c:pt>
                <c:pt idx="192">
                  <c:v>2</c:v>
                </c:pt>
                <c:pt idx="193">
                  <c:v>2</c:v>
                </c:pt>
                <c:pt idx="194">
                  <c:v>2</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香港マカオ台湾の患者・海外輸入症例・無症状病原体保有者!$AX$169:$AX$365</c:f>
              <c:numCache>
                <c:formatCode>m"月"d"日"</c:formatCode>
                <c:ptCount val="1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numCache>
            </c:numRef>
          </c:cat>
          <c:val>
            <c:numRef>
              <c:f>香港マカオ台湾の患者・海外輸入症例・無症状病原体保有者!$BB$169:$BB$365</c:f>
              <c:numCache>
                <c:formatCode>General</c:formatCode>
                <c:ptCount val="19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香港マカオ台湾の患者・海外輸入症例・無症状病原体保有者!$AX$169:$AX$365</c:f>
              <c:numCache>
                <c:formatCode>m"月"d"日"</c:formatCode>
                <c:ptCount val="1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numCache>
            </c:numRef>
          </c:cat>
          <c:val>
            <c:numRef>
              <c:f>香港マカオ台湾の患者・海外輸入症例・無症状病原体保有者!$AZ$169:$AZ$365</c:f>
              <c:numCache>
                <c:formatCode>General</c:formatCode>
                <c:ptCount val="19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345</c:v>
                </c:pt>
                <c:pt idx="192">
                  <c:v>347</c:v>
                </c:pt>
                <c:pt idx="193">
                  <c:v>349</c:v>
                </c:pt>
                <c:pt idx="194">
                  <c:v>351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香港マカオ台湾の患者・海外輸入症例・無症状病原体保有者!$AX$169:$AX$365</c:f>
              <c:numCache>
                <c:formatCode>m"月"d"日"</c:formatCode>
                <c:ptCount val="1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numCache>
            </c:numRef>
          </c:cat>
          <c:val>
            <c:numRef>
              <c:f>香港マカオ台湾の患者・海外輸入症例・無症状病原体保有者!$BC$169:$BC$365</c:f>
              <c:numCache>
                <c:formatCode>General</c:formatCode>
                <c:ptCount val="19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香港マカオ台湾の患者・海外輸入症例・無症状病原体保有者!$CE$29:$CE$366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香港マカオ台湾の患者・海外輸入症例・無症状病原体保有者!$CB$29:$CB$366</c:f>
              <c:numCache>
                <c:formatCode>General</c:formatCode>
                <c:ptCount val="33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香港マカオ台湾の患者・海外輸入症例・無症状病原体保有者!$CC$29:$CC$366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新疆の情況!$U$6:$U$169</c:f>
              <c:strCache>
                <c:ptCount val="1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strCache>
            </c:strRef>
          </c:cat>
          <c:val>
            <c:numRef>
              <c:f>新疆の情況!$V$6:$V$169</c:f>
              <c:numCache>
                <c:formatCode>General</c:formatCode>
                <c:ptCount val="16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新疆の情況!$U$6:$U$169</c:f>
              <c:strCache>
                <c:ptCount val="1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strCache>
            </c:strRef>
          </c:cat>
          <c:val>
            <c:numRef>
              <c:f>新疆の情況!$Y$6:$Y$169</c:f>
              <c:numCache>
                <c:formatCode>General</c:formatCode>
                <c:ptCount val="16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新疆の情況!$U$6:$U$169</c:f>
              <c:strCache>
                <c:ptCount val="1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strCache>
            </c:strRef>
          </c:cat>
          <c:val>
            <c:numRef>
              <c:f>新疆の情況!$W$6:$W$169</c:f>
              <c:numCache>
                <c:formatCode>General</c:formatCode>
                <c:ptCount val="16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新疆の情況!$U$6:$U$169</c:f>
              <c:strCache>
                <c:ptCount val="1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strCache>
            </c:strRef>
          </c:cat>
          <c:val>
            <c:numRef>
              <c:f>新疆の情況!$X$6:$X$169</c:f>
              <c:numCache>
                <c:formatCode>General</c:formatCode>
                <c:ptCount val="16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新疆の情況!$U$6:$U$169</c:f>
              <c:strCache>
                <c:ptCount val="1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strCache>
            </c:strRef>
          </c:cat>
          <c:val>
            <c:numRef>
              <c:f>新疆の情況!$Z$6:$Z$169</c:f>
              <c:numCache>
                <c:formatCode>General</c:formatCode>
                <c:ptCount val="16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国家衛健委発表に基づく感染状況!$X$27:$X$366</c:f>
              <c:numCache>
                <c:formatCode>#,##0_);[Red]\(#,##0\)</c:formatCode>
                <c:ptCount val="3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国家衛健委発表に基づく感染状況!$Y$27:$Y$366</c:f>
              <c:numCache>
                <c:formatCode>General</c:formatCode>
                <c:ptCount val="3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国家衛健委発表に基づく感染状況!$AA$27:$AA$366</c:f>
              <c:numCache>
                <c:formatCode>General</c:formatCode>
                <c:ptCount val="3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国家衛健委発表に基づく感染状況!$AB$27:$AB$366</c:f>
              <c:numCache>
                <c:formatCode>General</c:formatCode>
                <c:ptCount val="3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省市別輸入症例数変化!$AC$1</c:f>
              <c:strCache>
                <c:ptCount val="1"/>
                <c:pt idx="0">
                  <c:v>全国</c:v>
                </c:pt>
              </c:strCache>
            </c:strRef>
          </c:tx>
          <c:spPr>
            <a:solidFill>
              <a:schemeClr val="accent1"/>
            </a:solidFill>
            <a:ln>
              <a:noFill/>
            </a:ln>
            <a:effectLst/>
          </c:spPr>
          <c:invertIfNegative val="0"/>
          <c:cat>
            <c:numRef>
              <c:f>省市別輸入症例数変化!$AB$2:$AB$126</c:f>
              <c:numCache>
                <c:formatCode>m"月"d"日"</c:formatCode>
                <c:ptCount val="12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formatCode="General">
                  <c:v>1</c:v>
                </c:pt>
              </c:numCache>
            </c:numRef>
          </c:cat>
          <c:val>
            <c:numRef>
              <c:f>省市別輸入症例数変化!$AC$2:$AC$126</c:f>
              <c:numCache>
                <c:formatCode>0_);[Red]\(0\)</c:formatCode>
                <c:ptCount val="12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省市別輸入症例数変化!$AD$1</c:f>
              <c:strCache>
                <c:ptCount val="1"/>
                <c:pt idx="0">
                  <c:v>上海</c:v>
                </c:pt>
              </c:strCache>
            </c:strRef>
          </c:tx>
          <c:spPr>
            <a:ln w="19050" cap="rnd">
              <a:solidFill>
                <a:srgbClr val="FF0000"/>
              </a:solidFill>
              <a:round/>
            </a:ln>
            <a:effectLst/>
          </c:spPr>
          <c:marker>
            <c:symbol val="none"/>
          </c:marker>
          <c:cat>
            <c:numRef>
              <c:f>省市別輸入症例数変化!$AB$2:$AB$126</c:f>
              <c:numCache>
                <c:formatCode>m"月"d"日"</c:formatCode>
                <c:ptCount val="12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formatCode="General">
                  <c:v>1</c:v>
                </c:pt>
              </c:numCache>
            </c:numRef>
          </c:cat>
          <c:val>
            <c:numRef>
              <c:f>省市別輸入症例数変化!$AD$2:$AD$126</c:f>
              <c:numCache>
                <c:formatCode>General</c:formatCode>
                <c:ptCount val="12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省市別輸入症例数変化!$C$2:$C$127</c:f>
              <c:numCache>
                <c:formatCode>m"月"d"日"</c:formatCode>
                <c:ptCount val="12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numCache>
            </c:numRef>
          </c:cat>
          <c:val>
            <c:numRef>
              <c:f>省市別輸入症例数変化!$D$2:$D$127</c:f>
              <c:numCache>
                <c:formatCode>General</c:formatCode>
                <c:ptCount val="12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省市別輸入症例数変化!$C$2:$C$127</c:f>
              <c:numCache>
                <c:formatCode>m"月"d"日"</c:formatCode>
                <c:ptCount val="12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numCache>
            </c:numRef>
          </c:cat>
          <c:val>
            <c:numRef>
              <c:f>省市別輸入症例数変化!$E$2:$E$127</c:f>
              <c:numCache>
                <c:formatCode>General</c:formatCode>
                <c:ptCount val="12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省市別輸入症例数変化!$C$2:$C$127</c:f>
              <c:numCache>
                <c:formatCode>m"月"d"日"</c:formatCode>
                <c:ptCount val="12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numCache>
            </c:numRef>
          </c:cat>
          <c:val>
            <c:numRef>
              <c:f>省市別輸入症例数変化!$F$2:$F$127</c:f>
              <c:numCache>
                <c:formatCode>General</c:formatCode>
                <c:ptCount val="12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省市別輸入症例数変化!$C$2:$C$127</c:f>
              <c:numCache>
                <c:formatCode>m"月"d"日"</c:formatCode>
                <c:ptCount val="12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numCache>
            </c:numRef>
          </c:cat>
          <c:val>
            <c:numRef>
              <c:f>省市別輸入症例数変化!$G$2:$G$127</c:f>
              <c:numCache>
                <c:formatCode>General</c:formatCode>
                <c:ptCount val="12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省市別輸入症例数変化!$C$2:$C$127</c:f>
              <c:numCache>
                <c:formatCode>m"月"d"日"</c:formatCode>
                <c:ptCount val="12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numCache>
            </c:numRef>
          </c:cat>
          <c:val>
            <c:numRef>
              <c:f>省市別輸入症例数変化!$H$2:$H$127</c:f>
              <c:numCache>
                <c:formatCode>General</c:formatCode>
                <c:ptCount val="12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省市別輸入症例数変化!$C$2:$C$127</c:f>
              <c:numCache>
                <c:formatCode>m"月"d"日"</c:formatCode>
                <c:ptCount val="12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numCache>
            </c:numRef>
          </c:cat>
          <c:val>
            <c:numRef>
              <c:f>省市別輸入症例数変化!$I$2:$I$127</c:f>
              <c:numCache>
                <c:formatCode>0_);[Red]\(0\)</c:formatCode>
                <c:ptCount val="12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国家衛健委発表に基づく感染状況!$X$27:$X$366</c:f>
              <c:numCache>
                <c:formatCode>#,##0_);[Red]\(#,##0\)</c:formatCode>
                <c:ptCount val="3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国家衛健委発表に基づく感染状況!$Y$27:$Y$366</c:f>
              <c:numCache>
                <c:formatCode>General</c:formatCode>
                <c:ptCount val="3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国家衛健委発表に基づく感染状況!$AA$27:$AA$366</c:f>
              <c:numCache>
                <c:formatCode>General</c:formatCode>
                <c:ptCount val="3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国家衛健委発表に基づく感染状況!$AB$27:$AB$366</c:f>
              <c:numCache>
                <c:formatCode>General</c:formatCode>
                <c:ptCount val="3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国家衛健委発表に基づく感染状況!$AA$27:$AA$366</c:f>
              <c:numCache>
                <c:formatCode>General</c:formatCode>
                <c:ptCount val="3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国家衛健委発表に基づく感染状況!$AB$27:$AB$366</c:f>
              <c:numCache>
                <c:formatCode>General</c:formatCode>
                <c:ptCount val="3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香港マカオ台湾の患者・海外輸入症例・無症状病原体保有者!$CE$29:$CE$366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香港マカオ台湾の患者・海外輸入症例・無症状病原体保有者!$CB$29:$CB$366</c:f>
              <c:numCache>
                <c:formatCode>General</c:formatCode>
                <c:ptCount val="33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香港マカオ台湾の患者・海外輸入症例・無症状病原体保有者!$CC$29:$CC$366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香港マカオ台湾の患者・海外輸入症例・無症状病原体保有者!$CH$189:$CH$365</c:f>
              <c:numCache>
                <c:formatCode>m"月"d"日"</c:formatCode>
                <c:ptCount val="17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numCache>
            </c:numRef>
          </c:cat>
          <c:val>
            <c:numRef>
              <c:f>香港マカオ台湾の患者・海外輸入症例・無症状病原体保有者!$CI$189:$CI$365</c:f>
              <c:numCache>
                <c:formatCode>General</c:formatCode>
                <c:ptCount val="17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香港マカオ台湾の患者・海外輸入症例・無症状病原体保有者!$CF$189:$CF$365</c:f>
              <c:numCache>
                <c:formatCode>m"月"d"日"</c:formatCode>
                <c:ptCount val="17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numCache>
            </c:numRef>
          </c:cat>
          <c:val>
            <c:numRef>
              <c:f>香港マカオ台湾の患者・海外輸入症例・無症状病原体保有者!$CG$189:$CG$365</c:f>
              <c:numCache>
                <c:formatCode>General</c:formatCode>
                <c:ptCount val="17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国家衛健委発表に基づく感染状況!$X$27:$X$366</c:f>
              <c:numCache>
                <c:formatCode>#,##0_);[Red]\(#,##0\)</c:formatCode>
                <c:ptCount val="3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国家衛健委発表に基づく感染状況!$Y$27:$Y$366</c:f>
              <c:numCache>
                <c:formatCode>General</c:formatCode>
                <c:ptCount val="3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国家衛健委発表に基づく感染状況!$AA$27:$AA$366</c:f>
              <c:numCache>
                <c:formatCode>General</c:formatCode>
                <c:ptCount val="3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国家衛健委発表に基づく感染状況!$Z$27:$Z$366</c:f>
              <c:numCache>
                <c:formatCode>m"月"d"日"</c:formatCode>
                <c:ptCount val="3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numCache>
            </c:numRef>
          </c:cat>
          <c:val>
            <c:numRef>
              <c:f>国家衛健委発表に基づく感染状況!$AB$27:$AB$366</c:f>
              <c:numCache>
                <c:formatCode>General</c:formatCode>
                <c:ptCount val="3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香港マカオ台湾の患者・海外輸入症例・無症状病原体保有者!$BE$70:$BE$366</c:f>
              <c:numCache>
                <c:formatCode>m"月"d"日"</c:formatCode>
                <c:ptCount val="29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numCache>
            </c:numRef>
          </c:cat>
          <c:val>
            <c:numRef>
              <c:f>香港マカオ台湾の患者・海外輸入症例・無症状病原体保有者!$BF$70:$BF$366</c:f>
              <c:numCache>
                <c:formatCode>General</c:formatCode>
                <c:ptCount val="29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香港マカオ台湾の患者・海外輸入症例・無症状病原体保有者!$BG$70:$BG$366</c:f>
              <c:numCache>
                <c:formatCode>m"月"d"日"</c:formatCode>
                <c:ptCount val="29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numCache>
            </c:numRef>
          </c:cat>
          <c:val>
            <c:numRef>
              <c:f>香港マカオ台湾の患者・海外輸入症例・無症状病原体保有者!$BH$70:$BH$366</c:f>
              <c:numCache>
                <c:formatCode>General</c:formatCode>
                <c:ptCount val="29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香港マカオ台湾の患者・海外輸入症例・無症状病原体保有者!$BE$70:$BE$366</c:f>
              <c:numCache>
                <c:formatCode>m"月"d"日"</c:formatCode>
                <c:ptCount val="29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numCache>
            </c:numRef>
          </c:cat>
          <c:val>
            <c:numRef>
              <c:f>香港マカオ台湾の患者・海外輸入症例・無症状病原体保有者!$BF$70:$BF$366</c:f>
              <c:numCache>
                <c:formatCode>General</c:formatCode>
                <c:ptCount val="29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香港マカオ台湾の患者・海外輸入症例・無症状病原体保有者!$BG$70:$BG$366</c:f>
              <c:numCache>
                <c:formatCode>m"月"d"日"</c:formatCode>
                <c:ptCount val="29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numCache>
            </c:numRef>
          </c:cat>
          <c:val>
            <c:numRef>
              <c:f>香港マカオ台湾の患者・海外輸入症例・無症状病原体保有者!$BH$70:$BH$366</c:f>
              <c:numCache>
                <c:formatCode>General</c:formatCode>
                <c:ptCount val="29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556480511166116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香港マカオ台湾の患者・海外輸入症例・無症状病原体保有者!$BT$29:$BT$366</c:f>
              <c:numCache>
                <c:formatCode>General</c:formatCode>
                <c:ptCount val="33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香港マカオ台湾の患者・海外輸入症例・無症状病原体保有者!$BU$29:$BU$366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香港マカオ台湾の患者・海外輸入症例・無症状病原体保有者!$BV$29:$BV$366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香港マカオ台湾の患者・海外輸入症例・無症状病原体保有者!$BP$29:$BP$366</c:f>
              <c:numCache>
                <c:formatCode>General</c:formatCode>
                <c:ptCount val="33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香港マカオ台湾の患者・海外輸入症例・無症状病原体保有者!$BQ$29:$BQ$366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香港マカオ台湾の患者・海外輸入症例・無症状病原体保有者!$BR$29:$BR$366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香港マカオ台湾の患者・海外輸入症例・無症状病原体保有者!$BX$29:$BX$366</c:f>
              <c:numCache>
                <c:formatCode>General</c:formatCode>
                <c:ptCount val="33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香港マカオ台湾の患者・海外輸入症例・無症状病原体保有者!$BY$29:$BY$366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香港マカオ台湾の患者・海外輸入症例・無症状病原体保有者!$BW$29:$BW$366</c:f>
              <c:numCache>
                <c:formatCode>m"月"d"日"</c:formatCode>
                <c:ptCount val="3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numCache>
            </c:numRef>
          </c:cat>
          <c:val>
            <c:numRef>
              <c:f>香港マカオ台湾の患者・海外輸入症例・無症状病原体保有者!$BZ$29:$BZ$366</c:f>
              <c:numCache>
                <c:formatCode>General</c:formatCode>
                <c:ptCount val="3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香港マカオ台湾の患者・海外輸入症例・無症状病原体保有者!$BI$97:$BI$365</c:f>
              <c:numCache>
                <c:formatCode>m"月"d"日"</c:formatCode>
                <c:ptCount val="2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numCache>
            </c:numRef>
          </c:cat>
          <c:val>
            <c:numRef>
              <c:f>香港マカオ台湾の患者・海外輸入症例・無症状病原体保有者!$BJ$97:$BJ$365</c:f>
              <c:numCache>
                <c:formatCode>General</c:formatCode>
                <c:ptCount val="26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香港マカオ台湾の患者・海外輸入症例・無症状病原体保有者!$BI$97:$BI$365</c:f>
              <c:numCache>
                <c:formatCode>m"月"d"日"</c:formatCode>
                <c:ptCount val="2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numCache>
            </c:numRef>
          </c:cat>
          <c:val>
            <c:numRef>
              <c:f>香港マカオ台湾の患者・海外輸入症例・無症状病原体保有者!$BK$97:$BK$365</c:f>
              <c:numCache>
                <c:formatCode>General</c:formatCode>
                <c:ptCount val="26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香港マカオ台湾の患者・海外輸入症例・無症状病原体保有者!$BL$97:$BL$365</c:f>
              <c:numCache>
                <c:formatCode>m"月"d"日"</c:formatCode>
                <c:ptCount val="2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numCache>
            </c:numRef>
          </c:cat>
          <c:val>
            <c:numRef>
              <c:f>香港マカオ台湾の患者・海外輸入症例・無症状病原体保有者!$BM$97:$BM$365</c:f>
              <c:numCache>
                <c:formatCode>General</c:formatCode>
                <c:ptCount val="26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香港マカオ台湾の患者・海外輸入症例・無症状病原体保有者!$BL$97:$BL$365</c:f>
              <c:numCache>
                <c:formatCode>m"月"d"日"</c:formatCode>
                <c:ptCount val="2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numCache>
            </c:numRef>
          </c:cat>
          <c:val>
            <c:numRef>
              <c:f>香港マカオ台湾の患者・海外輸入症例・無症状病原体保有者!$BN$97:$BN$365</c:f>
              <c:numCache>
                <c:formatCode>General</c:formatCode>
                <c:ptCount val="26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57507" y="1451431"/>
          <a:ext cx="1832446" cy="889014"/>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0.28277</cdr:x>
      <cdr:y>0.15103</cdr:y>
    </cdr:from>
    <cdr:to>
      <cdr:x>0.44027</cdr:x>
      <cdr:y>0.24251</cdr:y>
    </cdr:to>
    <cdr:sp macro="" textlink="">
      <cdr:nvSpPr>
        <cdr:cNvPr id="5" name="正方形/長方形 4">
          <a:extLst xmlns:a="http://schemas.openxmlformats.org/drawingml/2006/main">
            <a:ext uri="{FF2B5EF4-FFF2-40B4-BE49-F238E27FC236}">
              <a16:creationId xmlns:a16="http://schemas.microsoft.com/office/drawing/2014/main" id="{39BA5295-3457-4FF9-94FC-368E375210B5}"/>
            </a:ext>
          </a:extLst>
        </cdr:cNvPr>
        <cdr:cNvSpPr/>
      </cdr:nvSpPr>
      <cdr:spPr>
        <a:xfrm xmlns:a="http://schemas.openxmlformats.org/drawingml/2006/main">
          <a:off x="1490717" y="555297"/>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0.70309</cdr:x>
      <cdr:y>0.29509</cdr:y>
    </cdr:from>
    <cdr:to>
      <cdr:x>0.86059</cdr:x>
      <cdr:y>0.38657</cdr:y>
    </cdr:to>
    <cdr:sp macro="" textlink="">
      <cdr:nvSpPr>
        <cdr:cNvPr id="6" name="正方形/長方形 5">
          <a:extLst xmlns:a="http://schemas.openxmlformats.org/drawingml/2006/main">
            <a:ext uri="{FF2B5EF4-FFF2-40B4-BE49-F238E27FC236}">
              <a16:creationId xmlns:a16="http://schemas.microsoft.com/office/drawing/2014/main" id="{13D52533-2E64-4C72-87C7-9210DDCF631E}"/>
            </a:ext>
          </a:extLst>
        </cdr:cNvPr>
        <cdr:cNvSpPr/>
      </cdr:nvSpPr>
      <cdr:spPr>
        <a:xfrm xmlns:a="http://schemas.openxmlformats.org/drawingml/2006/main">
          <a:off x="3706585" y="1084943"/>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75"/>
  <sheetViews>
    <sheetView tabSelected="1" workbookViewId="0">
      <pane xSplit="2" ySplit="5" topLeftCell="C360" activePane="bottomRight" state="frozen"/>
      <selection pane="topRight" activeCell="C1" sqref="C1"/>
      <selection pane="bottomLeft" activeCell="A8" sqref="A8"/>
      <selection pane="bottomRight" activeCell="B371" sqref="B37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44188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W364" si="1707">+B363</f>
        <v>44186</v>
      </c>
      <c r="X363" s="122">
        <f t="shared" ref="X363:X364" si="1708">+G363</f>
        <v>15</v>
      </c>
      <c r="Y363" s="97">
        <f t="shared" ref="Y363" si="1709">+H363</f>
        <v>86867</v>
      </c>
      <c r="Z363" s="123">
        <f t="shared" ref="Z363:Z364"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c r="C365" s="59"/>
      <c r="D365" s="49"/>
      <c r="E365" s="61"/>
      <c r="F365" s="60"/>
      <c r="G365" s="59"/>
      <c r="H365" s="61"/>
      <c r="I365" s="55"/>
      <c r="J365" s="59"/>
      <c r="K365" s="61"/>
      <c r="L365" s="59"/>
      <c r="M365" s="61"/>
      <c r="N365" s="48"/>
      <c r="O365" s="60"/>
      <c r="P365" s="124"/>
      <c r="Q365" s="60"/>
      <c r="R365" s="48"/>
      <c r="S365" s="60"/>
      <c r="T365" s="60"/>
      <c r="U365" s="78"/>
    </row>
    <row r="366" spans="2:28" ht="9.5" customHeight="1" thickBot="1" x14ac:dyDescent="0.6">
      <c r="B366" s="66"/>
      <c r="C366" s="79"/>
      <c r="D366" s="80"/>
      <c r="E366" s="82"/>
      <c r="F366" s="95"/>
      <c r="G366" s="79"/>
      <c r="H366" s="82"/>
      <c r="I366" s="82"/>
      <c r="J366" s="79"/>
      <c r="K366" s="82"/>
      <c r="L366" s="79"/>
      <c r="M366" s="82"/>
      <c r="N366" s="83"/>
      <c r="O366" s="81"/>
      <c r="P366" s="94"/>
      <c r="Q366" s="95"/>
      <c r="R366" s="120"/>
      <c r="S366" s="95"/>
      <c r="T366" s="95"/>
      <c r="U366" s="67"/>
    </row>
    <row r="368" spans="2:28" ht="13" customHeight="1" x14ac:dyDescent="0.55000000000000004">
      <c r="E368" s="112"/>
      <c r="F368" s="113"/>
      <c r="G368" s="112" t="s">
        <v>80</v>
      </c>
      <c r="H368" s="113"/>
      <c r="I368" s="113"/>
      <c r="J368" s="113"/>
      <c r="U368" s="72"/>
    </row>
    <row r="369" spans="2:10" ht="13" customHeight="1" x14ac:dyDescent="0.55000000000000004">
      <c r="E369" s="112" t="s">
        <v>98</v>
      </c>
      <c r="F369" s="113"/>
      <c r="G369" s="288" t="s">
        <v>79</v>
      </c>
      <c r="H369" s="289"/>
      <c r="I369" s="112" t="s">
        <v>106</v>
      </c>
      <c r="J369" s="113"/>
    </row>
    <row r="370" spans="2:10" ht="13" customHeight="1" x14ac:dyDescent="0.55000000000000004">
      <c r="B370" s="130">
        <v>1</v>
      </c>
      <c r="E370" s="114" t="s">
        <v>108</v>
      </c>
      <c r="F370" s="113"/>
      <c r="G370" s="115"/>
      <c r="H370" s="115"/>
      <c r="I370" s="112" t="s">
        <v>107</v>
      </c>
      <c r="J370" s="113"/>
    </row>
    <row r="371" spans="2:10" ht="18.5" customHeight="1" x14ac:dyDescent="0.55000000000000004">
      <c r="E371" s="112" t="s">
        <v>96</v>
      </c>
      <c r="F371" s="113"/>
      <c r="G371" s="112" t="s">
        <v>97</v>
      </c>
      <c r="H371" s="113"/>
      <c r="I371" s="113"/>
      <c r="J371" s="113"/>
    </row>
    <row r="372" spans="2:10" ht="13" customHeight="1" x14ac:dyDescent="0.55000000000000004">
      <c r="E372" s="112" t="s">
        <v>98</v>
      </c>
      <c r="F372" s="113"/>
      <c r="G372" s="112" t="s">
        <v>99</v>
      </c>
      <c r="H372" s="113"/>
      <c r="I372" s="113"/>
      <c r="J372" s="113"/>
    </row>
    <row r="373" spans="2:10" ht="13" customHeight="1" x14ac:dyDescent="0.55000000000000004">
      <c r="E373" s="112" t="s">
        <v>98</v>
      </c>
      <c r="F373" s="113"/>
      <c r="G373" s="112" t="s">
        <v>100</v>
      </c>
      <c r="H373" s="113"/>
      <c r="I373" s="113"/>
      <c r="J373" s="113"/>
    </row>
    <row r="374" spans="2:10" ht="13" customHeight="1" x14ac:dyDescent="0.55000000000000004">
      <c r="E374" s="112" t="s">
        <v>101</v>
      </c>
      <c r="F374" s="113"/>
      <c r="G374" s="112" t="s">
        <v>102</v>
      </c>
      <c r="H374" s="113"/>
      <c r="I374" s="113"/>
      <c r="J374" s="113"/>
    </row>
    <row r="375" spans="2:10" ht="13" customHeight="1" x14ac:dyDescent="0.55000000000000004">
      <c r="E375" s="112" t="s">
        <v>103</v>
      </c>
      <c r="F375" s="113"/>
      <c r="G375" s="112" t="s">
        <v>104</v>
      </c>
      <c r="H375" s="113"/>
      <c r="I375" s="113"/>
      <c r="J375" s="113"/>
    </row>
  </sheetData>
  <mergeCells count="12">
    <mergeCell ref="G369:H36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70"/>
  <sheetViews>
    <sheetView topLeftCell="A5" zoomScale="96" zoomScaleNormal="96" workbookViewId="0">
      <pane xSplit="1" ySplit="3" topLeftCell="B354" activePane="bottomRight" state="frozen"/>
      <selection activeCell="A5" sqref="A5"/>
      <selection pane="topRight" activeCell="B5" sqref="B5"/>
      <selection pane="bottomLeft" activeCell="A8" sqref="A8"/>
      <selection pane="bottomRight" activeCell="C365" sqref="C365"/>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63" si="5947">+BA344+1</f>
        <v>128</v>
      </c>
      <c r="BB345" s="130">
        <v>0</v>
      </c>
      <c r="BC345" s="27">
        <f t="shared" ref="BC345" si="5948">+BC344+BB345</f>
        <v>22</v>
      </c>
      <c r="BD345" s="239">
        <f t="shared" ref="BD345:BD363"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2</v>
      </c>
      <c r="AZ360" s="239">
        <f t="shared" ref="AZ360" si="6676">+AZ359+AY360</f>
        <v>345</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Z362"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2</v>
      </c>
      <c r="AZ361" s="239">
        <f t="shared" ref="AZ361" si="6725">+AZ360+AY361</f>
        <v>347</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v>44186</v>
      </c>
      <c r="B362" s="241">
        <v>13</v>
      </c>
      <c r="C362" s="155">
        <f t="shared" ref="C362" si="6758">+B362+C361</f>
        <v>4149</v>
      </c>
      <c r="D362" s="155">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8">
        <v>174</v>
      </c>
      <c r="Z362" s="75">
        <f t="shared" si="6711"/>
        <v>44186</v>
      </c>
      <c r="AA362" s="231">
        <f t="shared" ref="AA362" si="6760">+AF362+AL362+AR362</f>
        <v>9049</v>
      </c>
      <c r="AB362" s="231">
        <f t="shared" ref="AB362" si="6761">+AH362+AN362+AT362</f>
        <v>7583</v>
      </c>
      <c r="AC362" s="232">
        <f t="shared" ref="AC362" si="6762">+AJ362+AP362+AV362</f>
        <v>138</v>
      </c>
      <c r="AD362" s="184">
        <f t="shared" ref="AD362" si="6763">+AF362-AF361</f>
        <v>85</v>
      </c>
      <c r="AE362" s="244">
        <f t="shared" ref="AE362:AE363" si="6764">+AE361+AD362</f>
        <v>7032</v>
      </c>
      <c r="AF362" s="156">
        <v>8237</v>
      </c>
      <c r="AG362" s="185">
        <f t="shared" ref="AG362" si="6765">+AH362-AH361</f>
        <v>73</v>
      </c>
      <c r="AH362" s="156">
        <v>6910</v>
      </c>
      <c r="AI362" s="185">
        <f t="shared" ref="AI362" si="6766">+AJ362-AJ361</f>
        <v>1</v>
      </c>
      <c r="AJ362" s="186">
        <v>131</v>
      </c>
      <c r="AK362" s="187">
        <f t="shared" ref="AK362" si="6767">+AL362-AL361</f>
        <v>0</v>
      </c>
      <c r="AL362" s="156">
        <v>46</v>
      </c>
      <c r="AM362" s="185">
        <f t="shared" ref="AM362" si="6768">+AN362-AN361</f>
        <v>0</v>
      </c>
      <c r="AN362" s="156">
        <v>46</v>
      </c>
      <c r="AO362" s="185">
        <f t="shared" ref="AO362" si="6769">+AP362-AP361</f>
        <v>0</v>
      </c>
      <c r="AP362" s="188">
        <v>0</v>
      </c>
      <c r="AQ362" s="187">
        <f t="shared" ref="AQ362" si="6770">+AR362-AR361</f>
        <v>0</v>
      </c>
      <c r="AR362" s="156">
        <v>766</v>
      </c>
      <c r="AS362" s="185">
        <f t="shared" ref="AS362" si="6771">+AT362-AT361</f>
        <v>0</v>
      </c>
      <c r="AT362" s="156">
        <v>627</v>
      </c>
      <c r="AU362" s="185">
        <f t="shared" ref="AU362" si="6772">+AV362-AV361</f>
        <v>0</v>
      </c>
      <c r="AV362" s="189">
        <v>7</v>
      </c>
      <c r="AW362" s="256">
        <v>191</v>
      </c>
      <c r="AX362" s="238">
        <f t="shared" ref="AX362" si="6773">+A362</f>
        <v>44186</v>
      </c>
      <c r="AY362" s="6">
        <v>2</v>
      </c>
      <c r="AZ362" s="239">
        <f t="shared" ref="AZ362" si="6774">+AZ361+AY362</f>
        <v>349</v>
      </c>
      <c r="BA362" s="239">
        <f t="shared" si="5947"/>
        <v>145</v>
      </c>
      <c r="BB362" s="130">
        <v>0</v>
      </c>
      <c r="BC362" s="27">
        <f t="shared" ref="BC362" si="6775">+BC361+BB362</f>
        <v>22</v>
      </c>
      <c r="BD362" s="239">
        <f t="shared" si="5949"/>
        <v>180</v>
      </c>
      <c r="BE362" s="230">
        <f t="shared" ref="BE362" si="6776">+Z362</f>
        <v>44186</v>
      </c>
      <c r="BF362" s="132">
        <f t="shared" ref="BF362" si="6777">+B362</f>
        <v>13</v>
      </c>
      <c r="BG362" s="230">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80">
        <f t="shared" ref="BO362" si="6786">+A362</f>
        <v>44186</v>
      </c>
      <c r="BP362">
        <f t="shared" ref="BP362" si="6787">+AF362</f>
        <v>8237</v>
      </c>
      <c r="BQ362">
        <f t="shared" ref="BQ362" si="6788">+AH362</f>
        <v>6910</v>
      </c>
      <c r="BR362">
        <f t="shared" ref="BR362" si="6789">+AJ362</f>
        <v>131</v>
      </c>
      <c r="BS362" s="180">
        <f t="shared" ref="BS362" si="6790">+A362</f>
        <v>44186</v>
      </c>
      <c r="BT362">
        <f t="shared" ref="BT362" si="6791">+AL362</f>
        <v>46</v>
      </c>
      <c r="BU362">
        <f t="shared" ref="BU362" si="6792">+AN362</f>
        <v>46</v>
      </c>
      <c r="BV362">
        <f t="shared" ref="BV362" si="6793">+AP362</f>
        <v>0</v>
      </c>
      <c r="BW362" s="180">
        <f t="shared" ref="BW362" si="6794">+A362</f>
        <v>44186</v>
      </c>
      <c r="BX362">
        <f t="shared" ref="BX362" si="6795">+AR362</f>
        <v>766</v>
      </c>
      <c r="BY362">
        <f t="shared" ref="BY362" si="6796">+AT362</f>
        <v>627</v>
      </c>
      <c r="BZ362">
        <f t="shared" ref="BZ362" si="6797">+AV362</f>
        <v>7</v>
      </c>
      <c r="CA362" s="180">
        <f t="shared" ref="CA362" si="6798">+A362</f>
        <v>44186</v>
      </c>
      <c r="CB362">
        <f t="shared" ref="CB362" si="6799">+AD362</f>
        <v>85</v>
      </c>
      <c r="CC362">
        <f t="shared" ref="CC362" si="6800">+AG362</f>
        <v>73</v>
      </c>
      <c r="CD362" s="180">
        <f t="shared" ref="CD362" si="6801">+A362</f>
        <v>44186</v>
      </c>
      <c r="CE362">
        <f t="shared" ref="CE362" si="6802">+AI362</f>
        <v>1</v>
      </c>
      <c r="CF362" s="1">
        <f t="shared" ref="CF362" si="6803">+Z362</f>
        <v>44186</v>
      </c>
      <c r="CG362" s="284">
        <f t="shared" ref="CG362" si="6804">+AD362</f>
        <v>85</v>
      </c>
      <c r="CH362" s="287">
        <f t="shared" ref="CH362" si="6805">+Z362</f>
        <v>44186</v>
      </c>
      <c r="CI362" s="285">
        <f t="shared" ref="CI362" si="6806">+AI362</f>
        <v>1</v>
      </c>
    </row>
    <row r="363" spans="1:87" ht="18" customHeight="1" x14ac:dyDescent="0.55000000000000004">
      <c r="A363" s="180">
        <v>44187</v>
      </c>
      <c r="B363" s="241">
        <v>14</v>
      </c>
      <c r="C363" s="155">
        <f t="shared" ref="C363" si="6807">+B363+C362</f>
        <v>4163</v>
      </c>
      <c r="D363" s="155">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8">
        <v>175</v>
      </c>
      <c r="Z363" s="75">
        <f t="shared" ref="Z363" si="6809">+A363</f>
        <v>44187</v>
      </c>
      <c r="AA363" s="231">
        <f t="shared" ref="AA363" si="6810">+AF363+AL363+AR363</f>
        <v>9116</v>
      </c>
      <c r="AB363" s="231">
        <f t="shared" ref="AB363" si="6811">+AH363+AN363+AT363</f>
        <v>7673</v>
      </c>
      <c r="AC363" s="232">
        <f t="shared" ref="AC363" si="6812">+AJ363+AP363+AV363</f>
        <v>139</v>
      </c>
      <c r="AD363" s="184">
        <f t="shared" ref="AD363" si="6813">+AF363-AF362</f>
        <v>63</v>
      </c>
      <c r="AE363" s="244">
        <f t="shared" si="6764"/>
        <v>7095</v>
      </c>
      <c r="AF363" s="156">
        <v>8300</v>
      </c>
      <c r="AG363" s="185">
        <f t="shared" ref="AG363" si="6814">+AH363-AH362</f>
        <v>85</v>
      </c>
      <c r="AH363" s="156">
        <v>6995</v>
      </c>
      <c r="AI363" s="185">
        <f t="shared" ref="AI363" si="6815">+AJ363-AJ362</f>
        <v>1</v>
      </c>
      <c r="AJ363" s="186">
        <v>132</v>
      </c>
      <c r="AK363" s="187">
        <f t="shared" ref="AK363" si="6816">+AL363-AL362</f>
        <v>0</v>
      </c>
      <c r="AL363" s="156">
        <v>46</v>
      </c>
      <c r="AM363" s="185">
        <f t="shared" ref="AM363" si="6817">+AN363-AN362</f>
        <v>0</v>
      </c>
      <c r="AN363" s="156">
        <v>46</v>
      </c>
      <c r="AO363" s="185">
        <f t="shared" ref="AO363" si="6818">+AP363-AP362</f>
        <v>0</v>
      </c>
      <c r="AP363" s="188">
        <v>0</v>
      </c>
      <c r="AQ363" s="187">
        <f t="shared" ref="AQ363" si="6819">+AR363-AR362</f>
        <v>4</v>
      </c>
      <c r="AR363" s="156">
        <v>770</v>
      </c>
      <c r="AS363" s="185">
        <f t="shared" ref="AS363" si="6820">+AT363-AT362</f>
        <v>5</v>
      </c>
      <c r="AT363" s="156">
        <v>632</v>
      </c>
      <c r="AU363" s="185">
        <f t="shared" ref="AU363" si="6821">+AV363-AV362</f>
        <v>0</v>
      </c>
      <c r="AV363" s="189">
        <v>7</v>
      </c>
      <c r="AW363" s="256">
        <v>192</v>
      </c>
      <c r="AX363" s="238">
        <f t="shared" ref="AX363" si="6822">+A363</f>
        <v>44187</v>
      </c>
      <c r="AY363" s="6">
        <v>2</v>
      </c>
      <c r="AZ363" s="239">
        <f t="shared" ref="AZ363" si="6823">+AZ362+AY363</f>
        <v>351</v>
      </c>
      <c r="BA363" s="239">
        <f t="shared" si="5947"/>
        <v>146</v>
      </c>
      <c r="BB363" s="130">
        <v>0</v>
      </c>
      <c r="BC363" s="27">
        <f t="shared" ref="BC363" si="6824">+BC362+BB363</f>
        <v>22</v>
      </c>
      <c r="BD363" s="239">
        <f t="shared" si="5949"/>
        <v>181</v>
      </c>
      <c r="BE363" s="230">
        <f t="shared" ref="BE363" si="6825">+Z363</f>
        <v>44187</v>
      </c>
      <c r="BF363" s="132">
        <f t="shared" ref="BF363" si="6826">+B363</f>
        <v>14</v>
      </c>
      <c r="BG363" s="230">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80">
        <f t="shared" ref="BO363" si="6835">+A363</f>
        <v>44187</v>
      </c>
      <c r="BP363">
        <f t="shared" ref="BP363" si="6836">+AF363</f>
        <v>8300</v>
      </c>
      <c r="BQ363">
        <f t="shared" ref="BQ363" si="6837">+AH363</f>
        <v>6995</v>
      </c>
      <c r="BR363">
        <f t="shared" ref="BR363" si="6838">+AJ363</f>
        <v>132</v>
      </c>
      <c r="BS363" s="180">
        <f t="shared" ref="BS363" si="6839">+A363</f>
        <v>44187</v>
      </c>
      <c r="BT363">
        <f t="shared" ref="BT363" si="6840">+AL363</f>
        <v>46</v>
      </c>
      <c r="BU363">
        <f t="shared" ref="BU363" si="6841">+AN363</f>
        <v>46</v>
      </c>
      <c r="BV363">
        <f t="shared" ref="BV363" si="6842">+AP363</f>
        <v>0</v>
      </c>
      <c r="BW363" s="180">
        <f t="shared" ref="BW363" si="6843">+A363</f>
        <v>44187</v>
      </c>
      <c r="BX363">
        <f t="shared" ref="BX363" si="6844">+AR363</f>
        <v>770</v>
      </c>
      <c r="BY363">
        <f t="shared" ref="BY363" si="6845">+AT363</f>
        <v>632</v>
      </c>
      <c r="BZ363">
        <f t="shared" ref="BZ363" si="6846">+AV363</f>
        <v>7</v>
      </c>
      <c r="CA363" s="180">
        <f t="shared" ref="CA363" si="6847">+A363</f>
        <v>44187</v>
      </c>
      <c r="CB363">
        <f t="shared" ref="CB363" si="6848">+AD363</f>
        <v>63</v>
      </c>
      <c r="CC363">
        <f t="shared" ref="CC363" si="6849">+AG363</f>
        <v>85</v>
      </c>
      <c r="CD363" s="180">
        <f t="shared" ref="CD363" si="6850">+A363</f>
        <v>44187</v>
      </c>
      <c r="CE363">
        <f t="shared" ref="CE363" si="6851">+AI363</f>
        <v>1</v>
      </c>
      <c r="CF363" s="1">
        <f t="shared" ref="CF363" si="6852">+Z363</f>
        <v>44187</v>
      </c>
      <c r="CG363" s="284">
        <f t="shared" ref="CG363" si="6853">+AD363</f>
        <v>63</v>
      </c>
      <c r="CH363" s="287">
        <f t="shared" ref="CH363" si="6854">+Z363</f>
        <v>44187</v>
      </c>
      <c r="CI363" s="285">
        <f t="shared" ref="CI363" si="6855">+AI363</f>
        <v>1</v>
      </c>
    </row>
    <row r="364" spans="1:87" ht="18" customHeight="1" x14ac:dyDescent="0.55000000000000004">
      <c r="A364" s="180"/>
      <c r="B364" s="241"/>
      <c r="C364" s="155"/>
      <c r="D364" s="155"/>
      <c r="E364" s="147"/>
      <c r="F364" s="147"/>
      <c r="G364" s="147"/>
      <c r="H364" s="135"/>
      <c r="I364" s="147"/>
      <c r="J364" s="135"/>
      <c r="K364" s="42"/>
      <c r="L364" s="146"/>
      <c r="M364" s="147"/>
      <c r="N364" s="135"/>
      <c r="O364" s="135"/>
      <c r="P364" s="147"/>
      <c r="Q364" s="147"/>
      <c r="R364" s="135"/>
      <c r="S364" s="135"/>
      <c r="T364" s="147"/>
      <c r="U364" s="147"/>
      <c r="V364" s="135"/>
      <c r="W364" s="42"/>
      <c r="X364" s="148"/>
      <c r="Z364" s="75"/>
      <c r="AA364" s="231"/>
      <c r="AB364" s="231"/>
      <c r="AC364" s="232"/>
      <c r="AD364" s="184"/>
      <c r="AE364" s="244"/>
      <c r="AF364" s="156"/>
      <c r="AG364" s="185"/>
      <c r="AH364" s="156"/>
      <c r="AI364" s="185"/>
      <c r="AJ364" s="186"/>
      <c r="AK364" s="187"/>
      <c r="AL364" s="156"/>
      <c r="AM364" s="185"/>
      <c r="AN364" s="156"/>
      <c r="AO364" s="185"/>
      <c r="AP364" s="188"/>
      <c r="AQ364" s="187"/>
      <c r="AR364" s="156"/>
      <c r="AS364" s="185"/>
      <c r="AT364" s="156"/>
      <c r="AU364" s="185"/>
      <c r="AV364" s="189"/>
      <c r="AW364" s="256"/>
      <c r="AX364" s="238"/>
      <c r="AY364" s="6"/>
      <c r="AZ364" s="239"/>
      <c r="BA364" s="239"/>
      <c r="BB364" s="130"/>
      <c r="BC364" s="27"/>
      <c r="BD364" s="239"/>
      <c r="BE364" s="230"/>
      <c r="BF364" s="132"/>
      <c r="BG364" s="230"/>
      <c r="BH364" s="132"/>
      <c r="BI364" s="1"/>
      <c r="BL364" s="1"/>
      <c r="BO364" s="257"/>
      <c r="BS364" s="257"/>
      <c r="BW364" s="257"/>
      <c r="CA364" s="257"/>
      <c r="CD364" s="257"/>
      <c r="CG364" s="286"/>
      <c r="CH364" s="286"/>
      <c r="CI364" s="286"/>
    </row>
    <row r="365" spans="1:87" ht="18" customHeight="1" x14ac:dyDescent="0.55000000000000004">
      <c r="A365" s="180"/>
      <c r="B365" s="147"/>
      <c r="C365" s="155"/>
      <c r="D365" s="155"/>
      <c r="E365" s="147"/>
      <c r="F365" s="147"/>
      <c r="G365" s="147"/>
      <c r="H365" s="135"/>
      <c r="I365" s="147"/>
      <c r="J365" s="135"/>
      <c r="K365" s="42"/>
      <c r="L365" s="146"/>
      <c r="M365" s="147"/>
      <c r="N365" s="135"/>
      <c r="O365" s="135"/>
      <c r="P365" s="147"/>
      <c r="Q365" s="147"/>
      <c r="R365" s="135"/>
      <c r="S365" s="135"/>
      <c r="T365" s="147"/>
      <c r="U365" s="147"/>
      <c r="V365" s="135"/>
      <c r="W365" s="42"/>
      <c r="X365" s="148"/>
      <c r="Z365" s="75"/>
      <c r="AA365" s="231"/>
      <c r="AB365" s="231"/>
      <c r="AC365" s="232"/>
      <c r="AD365" s="184"/>
      <c r="AE365" s="244"/>
      <c r="AF365" s="156"/>
      <c r="AG365" s="185"/>
      <c r="AH365" s="156"/>
      <c r="AI365" s="185"/>
      <c r="AJ365" s="186"/>
      <c r="AK365" s="187"/>
      <c r="AL365" s="156"/>
      <c r="AM365" s="185"/>
      <c r="AN365" s="156"/>
      <c r="AO365" s="185"/>
      <c r="AP365" s="188"/>
      <c r="AQ365" s="187"/>
      <c r="AR365" s="156"/>
      <c r="AS365" s="185"/>
      <c r="AT365" s="156"/>
      <c r="AU365" s="185"/>
      <c r="AV365" s="189"/>
      <c r="AX365"/>
      <c r="AY365"/>
      <c r="AZ365"/>
      <c r="BB365"/>
      <c r="BP365" s="45"/>
      <c r="BQ365" s="45"/>
      <c r="BR365" s="45"/>
      <c r="BS365" s="45"/>
    </row>
    <row r="366" spans="1:87" ht="7" customHeight="1" thickBot="1" x14ac:dyDescent="0.6">
      <c r="A366" s="66"/>
      <c r="B366" s="146"/>
      <c r="C366" s="155"/>
      <c r="D366" s="147"/>
      <c r="E366" s="147"/>
      <c r="F366" s="147"/>
      <c r="G366" s="147"/>
      <c r="H366" s="135"/>
      <c r="I366" s="147"/>
      <c r="J366" s="135"/>
      <c r="K366" s="148"/>
      <c r="L366" s="146"/>
      <c r="M366" s="147"/>
      <c r="N366" s="135"/>
      <c r="O366" s="135"/>
      <c r="P366" s="147"/>
      <c r="Q366" s="147"/>
      <c r="R366" s="135"/>
      <c r="S366" s="135"/>
      <c r="T366" s="147"/>
      <c r="U366" s="147"/>
      <c r="V366" s="135"/>
      <c r="W366" s="42"/>
      <c r="X366" s="148"/>
      <c r="Z366" s="66"/>
      <c r="AA366" s="64"/>
      <c r="AB366" s="64"/>
      <c r="AC366" s="64"/>
      <c r="AD366" s="184"/>
      <c r="AE366" s="244"/>
      <c r="AF366" s="156"/>
      <c r="AG366" s="185"/>
      <c r="AH366" s="156"/>
      <c r="AI366" s="185"/>
      <c r="AJ366" s="186"/>
      <c r="AK366" s="187"/>
      <c r="AL366" s="156"/>
      <c r="AM366" s="185"/>
      <c r="AN366" s="156"/>
      <c r="AO366" s="185"/>
      <c r="AP366" s="188"/>
      <c r="AQ366" s="187"/>
      <c r="AR366" s="156"/>
      <c r="AS366" s="185"/>
      <c r="AT366" s="156"/>
      <c r="AU366" s="185"/>
      <c r="AV366" s="189"/>
    </row>
    <row r="367" spans="1:87" x14ac:dyDescent="0.55000000000000004">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row>
    <row r="368" spans="1:87" x14ac:dyDescent="0.55000000000000004">
      <c r="AI368" s="261">
        <f>SUM(AI189:AI365)</f>
        <v>125</v>
      </c>
      <c r="BB368" s="45">
        <f>219-172</f>
        <v>47</v>
      </c>
    </row>
    <row r="369" spans="1:32" x14ac:dyDescent="0.55000000000000004">
      <c r="L369">
        <f>SUM(L97:L368)</f>
        <v>5861</v>
      </c>
      <c r="P369">
        <f>SUM(P97:P368)</f>
        <v>833</v>
      </c>
      <c r="AD369">
        <f>SUM(AD188:AD194)</f>
        <v>82</v>
      </c>
    </row>
    <row r="370" spans="1:32" x14ac:dyDescent="0.55000000000000004">
      <c r="A370" s="130"/>
      <c r="D370">
        <f>SUM(B229:B259)</f>
        <v>435</v>
      </c>
      <c r="Z370" s="130"/>
      <c r="AA370" s="130"/>
      <c r="AB370" s="130"/>
      <c r="AC370" s="130"/>
      <c r="AF370">
        <f>SUM(AD188:AD365)</f>
        <v>7097</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34"/>
  <sheetViews>
    <sheetView workbookViewId="0">
      <pane xSplit="3" ySplit="1" topLeftCell="D116" activePane="bottomRight" state="frozen"/>
      <selection pane="topRight" activeCell="C1" sqref="C1"/>
      <selection pane="bottomLeft" activeCell="A2" sqref="A2"/>
      <selection pane="bottomRight" activeCell="Z126" sqref="Z12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25"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67">
        <f t="shared" ref="B115" si="231">SUM(D115:AA115)-I115</f>
        <v>19</v>
      </c>
      <c r="C115" s="1">
        <v>44177</v>
      </c>
      <c r="D115">
        <v>10</v>
      </c>
      <c r="E115">
        <v>1</v>
      </c>
      <c r="F115">
        <v>2</v>
      </c>
      <c r="I115" s="267">
        <f t="shared" si="77"/>
        <v>6</v>
      </c>
      <c r="J115">
        <v>2</v>
      </c>
      <c r="P115">
        <v>1</v>
      </c>
      <c r="S115">
        <v>1</v>
      </c>
      <c r="V115">
        <v>1</v>
      </c>
      <c r="Y115">
        <v>1</v>
      </c>
      <c r="AB115" s="1">
        <f t="shared" ref="AB115" si="232">+C115</f>
        <v>44177</v>
      </c>
      <c r="AC115" s="268">
        <f t="shared" ref="AC115" si="233">+B115</f>
        <v>19</v>
      </c>
      <c r="AD115">
        <f t="shared" ref="AD115" si="234">+D115</f>
        <v>10</v>
      </c>
    </row>
    <row r="116" spans="2:30" x14ac:dyDescent="0.55000000000000004">
      <c r="B116" s="267">
        <f t="shared" ref="B116" si="235">SUM(D116:AA116)-I116</f>
        <v>14</v>
      </c>
      <c r="C116" s="1">
        <v>44178</v>
      </c>
      <c r="D116">
        <v>7</v>
      </c>
      <c r="E116">
        <v>1</v>
      </c>
      <c r="F116">
        <v>3</v>
      </c>
      <c r="I116" s="267">
        <f t="shared" si="77"/>
        <v>3</v>
      </c>
      <c r="J116">
        <v>1</v>
      </c>
      <c r="U116">
        <v>1</v>
      </c>
      <c r="Z116">
        <v>1</v>
      </c>
      <c r="AB116" s="1">
        <f t="shared" ref="AB116" si="236">+C116</f>
        <v>44178</v>
      </c>
      <c r="AC116" s="268">
        <f t="shared" ref="AC116" si="237">+B116</f>
        <v>14</v>
      </c>
      <c r="AD116">
        <f t="shared" ref="AD116" si="238">+D116</f>
        <v>7</v>
      </c>
    </row>
    <row r="117" spans="2:30" x14ac:dyDescent="0.55000000000000004">
      <c r="B117" s="267">
        <f t="shared" ref="B117" si="239">SUM(D117:AA117)-I117</f>
        <v>14</v>
      </c>
      <c r="C117" s="1">
        <v>44179</v>
      </c>
      <c r="D117">
        <v>3</v>
      </c>
      <c r="E117">
        <v>1</v>
      </c>
      <c r="F117">
        <v>5</v>
      </c>
      <c r="I117" s="267">
        <f t="shared" si="77"/>
        <v>5</v>
      </c>
      <c r="J117">
        <v>1</v>
      </c>
      <c r="U117">
        <v>4</v>
      </c>
      <c r="AB117" s="1">
        <f t="shared" ref="AB117" si="240">+C117</f>
        <v>44179</v>
      </c>
      <c r="AC117" s="268">
        <f t="shared" ref="AC117" si="241">+B117</f>
        <v>14</v>
      </c>
      <c r="AD117">
        <f t="shared" ref="AD117" si="242">+D117</f>
        <v>3</v>
      </c>
    </row>
    <row r="118" spans="2:30" x14ac:dyDescent="0.55000000000000004">
      <c r="B118" s="267">
        <f t="shared" ref="B118" si="243">SUM(D118:AA118)-I118</f>
        <v>12</v>
      </c>
      <c r="C118" s="1">
        <v>44180</v>
      </c>
      <c r="D118">
        <v>3</v>
      </c>
      <c r="E118">
        <v>3</v>
      </c>
      <c r="H118">
        <v>1</v>
      </c>
      <c r="I118" s="267">
        <f t="shared" si="77"/>
        <v>5</v>
      </c>
      <c r="J118">
        <v>1</v>
      </c>
      <c r="V118">
        <v>1</v>
      </c>
      <c r="X118">
        <v>1</v>
      </c>
      <c r="Y118">
        <v>2</v>
      </c>
      <c r="AB118" s="1">
        <f t="shared" ref="AB118" si="244">+C118</f>
        <v>44180</v>
      </c>
      <c r="AC118" s="268">
        <f t="shared" ref="AC118" si="245">+B118</f>
        <v>12</v>
      </c>
      <c r="AD118">
        <f t="shared" ref="AD118" si="246">+D118</f>
        <v>3</v>
      </c>
    </row>
    <row r="119" spans="2:30" x14ac:dyDescent="0.55000000000000004">
      <c r="B119" s="267">
        <f t="shared" ref="B119" si="247">SUM(D119:AA119)-I119</f>
        <v>7</v>
      </c>
      <c r="C119" s="1">
        <v>44181</v>
      </c>
      <c r="D119">
        <v>6</v>
      </c>
      <c r="E119">
        <v>1</v>
      </c>
      <c r="I119" s="267">
        <f t="shared" si="77"/>
        <v>0</v>
      </c>
      <c r="AB119" s="1">
        <f t="shared" ref="AB119" si="248">+C119</f>
        <v>44181</v>
      </c>
      <c r="AC119" s="268">
        <f t="shared" ref="AC119" si="249">+B119</f>
        <v>7</v>
      </c>
      <c r="AD119">
        <f t="shared" ref="AD119" si="250">+D119</f>
        <v>6</v>
      </c>
    </row>
    <row r="120" spans="2:30" x14ac:dyDescent="0.55000000000000004">
      <c r="B120" s="267">
        <f t="shared" ref="B120" si="251">SUM(D120:AA120)-I120</f>
        <v>11</v>
      </c>
      <c r="C120" s="1">
        <v>44182</v>
      </c>
      <c r="D120">
        <v>4</v>
      </c>
      <c r="E120">
        <v>4</v>
      </c>
      <c r="I120" s="267">
        <f t="shared" si="77"/>
        <v>3</v>
      </c>
      <c r="O120">
        <v>1</v>
      </c>
      <c r="W120">
        <v>1</v>
      </c>
      <c r="Y120">
        <v>1</v>
      </c>
      <c r="AB120" s="1">
        <f t="shared" ref="AB120" si="252">+C120</f>
        <v>44182</v>
      </c>
      <c r="AC120" s="268">
        <f t="shared" ref="AC120" si="253">+B120</f>
        <v>11</v>
      </c>
      <c r="AD120">
        <f t="shared" ref="AD120" si="254">+D120</f>
        <v>4</v>
      </c>
    </row>
    <row r="121" spans="2:30" x14ac:dyDescent="0.55000000000000004">
      <c r="B121" s="267">
        <f t="shared" ref="B121" si="255">SUM(D121:AA121)-I121</f>
        <v>14</v>
      </c>
      <c r="C121" s="1">
        <v>44183</v>
      </c>
      <c r="D121">
        <v>8</v>
      </c>
      <c r="E121">
        <v>1</v>
      </c>
      <c r="H121">
        <v>1</v>
      </c>
      <c r="I121" s="267">
        <f t="shared" si="77"/>
        <v>4</v>
      </c>
      <c r="V121">
        <v>2</v>
      </c>
      <c r="X121">
        <v>1</v>
      </c>
      <c r="Z121">
        <v>1</v>
      </c>
      <c r="AB121" s="1">
        <f t="shared" ref="AB121" si="256">+C121</f>
        <v>44183</v>
      </c>
      <c r="AC121" s="268">
        <f t="shared" ref="AC121" si="257">+B121</f>
        <v>14</v>
      </c>
      <c r="AD121">
        <f t="shared" ref="AD121" si="258">+D121</f>
        <v>8</v>
      </c>
    </row>
    <row r="122" spans="2:30" x14ac:dyDescent="0.55000000000000004">
      <c r="B122" s="267">
        <f t="shared" ref="B122" si="259">SUM(D122:AA122)-I122</f>
        <v>22</v>
      </c>
      <c r="C122" s="1">
        <v>44184</v>
      </c>
      <c r="D122">
        <v>11</v>
      </c>
      <c r="E122">
        <v>1</v>
      </c>
      <c r="F122">
        <v>1</v>
      </c>
      <c r="G122">
        <v>2</v>
      </c>
      <c r="H122">
        <v>1</v>
      </c>
      <c r="I122" s="267">
        <f t="shared" si="77"/>
        <v>6</v>
      </c>
      <c r="J122">
        <v>2</v>
      </c>
      <c r="O122">
        <v>1</v>
      </c>
      <c r="U122">
        <v>2</v>
      </c>
      <c r="Z122">
        <v>1</v>
      </c>
      <c r="AB122" s="1">
        <f t="shared" ref="AB122" si="260">+C122</f>
        <v>44184</v>
      </c>
      <c r="AC122" s="268">
        <f t="shared" ref="AC122" si="261">+B122</f>
        <v>22</v>
      </c>
      <c r="AD122">
        <f t="shared" ref="AD122" si="262">+D122</f>
        <v>11</v>
      </c>
    </row>
    <row r="123" spans="2:30" x14ac:dyDescent="0.55000000000000004">
      <c r="B123" s="267">
        <f t="shared" ref="B123" si="263">SUM(D123:AA123)-I123</f>
        <v>21</v>
      </c>
      <c r="C123" s="1">
        <v>44185</v>
      </c>
      <c r="D123">
        <v>8</v>
      </c>
      <c r="E123">
        <v>3</v>
      </c>
      <c r="F123">
        <v>1</v>
      </c>
      <c r="H123">
        <v>2</v>
      </c>
      <c r="I123" s="267">
        <f t="shared" si="77"/>
        <v>7</v>
      </c>
      <c r="U123">
        <v>6</v>
      </c>
      <c r="W123">
        <v>1</v>
      </c>
      <c r="AB123" s="1">
        <f t="shared" ref="AB123" si="264">+C123</f>
        <v>44185</v>
      </c>
      <c r="AC123" s="268">
        <f t="shared" ref="AC123" si="265">+B123</f>
        <v>21</v>
      </c>
      <c r="AD123">
        <f t="shared" ref="AD123" si="266">+D123</f>
        <v>8</v>
      </c>
    </row>
    <row r="124" spans="2:30" x14ac:dyDescent="0.55000000000000004">
      <c r="B124" s="267">
        <f t="shared" ref="B124" si="267">SUM(D124:AA124)-I124</f>
        <v>13</v>
      </c>
      <c r="C124" s="1">
        <v>44186</v>
      </c>
      <c r="D124">
        <v>6</v>
      </c>
      <c r="E124">
        <v>3</v>
      </c>
      <c r="F124">
        <v>2</v>
      </c>
      <c r="I124" s="267">
        <f t="shared" si="77"/>
        <v>2</v>
      </c>
      <c r="U124">
        <v>2</v>
      </c>
      <c r="AB124" s="1">
        <f t="shared" ref="AB124" si="268">+C124</f>
        <v>44186</v>
      </c>
      <c r="AC124" s="268">
        <f t="shared" ref="AC124" si="269">+B124</f>
        <v>13</v>
      </c>
      <c r="AD124">
        <f t="shared" ref="AD124" si="270">+D124</f>
        <v>6</v>
      </c>
    </row>
    <row r="125" spans="2:30" x14ac:dyDescent="0.55000000000000004">
      <c r="B125" s="267">
        <f t="shared" ref="B125" si="271">SUM(D125:AA125)-I125</f>
        <v>14</v>
      </c>
      <c r="C125" s="1">
        <v>44187</v>
      </c>
      <c r="D125">
        <v>12</v>
      </c>
      <c r="E125">
        <v>1</v>
      </c>
      <c r="I125" s="267">
        <f t="shared" si="77"/>
        <v>1</v>
      </c>
      <c r="Z125">
        <v>1</v>
      </c>
      <c r="AB125" s="1">
        <f t="shared" ref="AB125" si="272">+C125</f>
        <v>44187</v>
      </c>
      <c r="AC125" s="268">
        <f t="shared" ref="AC125" si="273">+B125</f>
        <v>14</v>
      </c>
      <c r="AD125">
        <f t="shared" ref="AD125" si="274">+D125</f>
        <v>12</v>
      </c>
    </row>
    <row r="126" spans="2:30" x14ac:dyDescent="0.55000000000000004">
      <c r="B126" s="241"/>
      <c r="C126" s="1"/>
      <c r="AB126" s="280">
        <v>1</v>
      </c>
    </row>
    <row r="127" spans="2:30" s="266" customFormat="1" ht="5" customHeight="1" x14ac:dyDescent="0.55000000000000004">
      <c r="B127" s="265"/>
      <c r="C127" s="264"/>
      <c r="AA127" s="5"/>
    </row>
    <row r="128" spans="2:30" ht="5.5" customHeight="1" x14ac:dyDescent="0.55000000000000004">
      <c r="B128" s="258"/>
      <c r="C128" s="1"/>
    </row>
    <row r="129" spans="2:26" x14ac:dyDescent="0.55000000000000004">
      <c r="B129">
        <f>SUM(B2:B128)</f>
        <v>1795</v>
      </c>
      <c r="C129" s="1" t="s">
        <v>348</v>
      </c>
      <c r="D129" s="27">
        <f>SUM(D2:D128)</f>
        <v>604</v>
      </c>
      <c r="E129" s="27">
        <f>SUM(E2:E128)</f>
        <v>310</v>
      </c>
      <c r="F129" s="27">
        <f>SUM(F2:F128)</f>
        <v>200</v>
      </c>
      <c r="G129" s="27">
        <f>SUM(G2:G128)</f>
        <v>146</v>
      </c>
      <c r="H129" s="27">
        <f>SUM(H2:H128)</f>
        <v>137</v>
      </c>
      <c r="J129">
        <f t="shared" ref="J129:Z129" si="275">SUM(J2:J128)</f>
        <v>24</v>
      </c>
      <c r="K129">
        <f t="shared" si="275"/>
        <v>6</v>
      </c>
      <c r="L129">
        <f t="shared" si="275"/>
        <v>13</v>
      </c>
      <c r="M129">
        <f t="shared" si="275"/>
        <v>9</v>
      </c>
      <c r="N129">
        <f t="shared" si="275"/>
        <v>23</v>
      </c>
      <c r="O129">
        <f t="shared" si="275"/>
        <v>21</v>
      </c>
      <c r="P129">
        <f t="shared" si="275"/>
        <v>2</v>
      </c>
      <c r="Q129">
        <f t="shared" si="275"/>
        <v>10</v>
      </c>
      <c r="R129">
        <f t="shared" si="275"/>
        <v>1</v>
      </c>
      <c r="S129">
        <f t="shared" si="275"/>
        <v>19</v>
      </c>
      <c r="T129">
        <f t="shared" si="275"/>
        <v>28</v>
      </c>
      <c r="U129">
        <f t="shared" si="275"/>
        <v>61</v>
      </c>
      <c r="V129">
        <f t="shared" si="275"/>
        <v>20</v>
      </c>
      <c r="W129">
        <f t="shared" si="275"/>
        <v>22</v>
      </c>
      <c r="X129">
        <f t="shared" si="275"/>
        <v>78</v>
      </c>
      <c r="Y129">
        <f t="shared" si="275"/>
        <v>38</v>
      </c>
      <c r="Z129">
        <f t="shared" si="275"/>
        <v>23</v>
      </c>
    </row>
    <row r="130" spans="2:26" x14ac:dyDescent="0.55000000000000004">
      <c r="C130" s="1"/>
    </row>
    <row r="131" spans="2:26" ht="5" customHeight="1" x14ac:dyDescent="0.55000000000000004">
      <c r="C131" s="1"/>
    </row>
    <row r="134" spans="2:26" x14ac:dyDescent="0.55000000000000004">
      <c r="B134" s="241"/>
      <c r="J13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2" zoomScale="70" zoomScaleNormal="70" workbookViewId="0">
      <selection activeCell="U91" sqref="U90:U91"/>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69"/>
  <sheetViews>
    <sheetView topLeftCell="A2" workbookViewId="0">
      <pane xSplit="2" ySplit="2" topLeftCell="C158" activePane="bottomRight" state="frozen"/>
      <selection activeCell="O24" sqref="O24"/>
      <selection pane="topRight" activeCell="O24" sqref="O24"/>
      <selection pane="bottomLeft" activeCell="O24" sqref="O24"/>
      <selection pane="bottomRight" activeCell="C167" sqref="C167"/>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ht="22.5" x14ac:dyDescent="0.55000000000000004">
      <c r="A166">
        <v>160</v>
      </c>
      <c r="B166" s="250"/>
      <c r="C166" s="45"/>
      <c r="D166" t="s">
        <v>453</v>
      </c>
      <c r="E166">
        <v>24</v>
      </c>
      <c r="F166">
        <v>128</v>
      </c>
      <c r="G166" s="1">
        <v>44186</v>
      </c>
      <c r="H166" s="130">
        <v>0</v>
      </c>
      <c r="I166" s="249">
        <f t="shared" ref="I166" si="1183">+I165+H166</f>
        <v>981</v>
      </c>
      <c r="J166" s="130"/>
      <c r="K166" s="254">
        <f t="shared" ref="K166" si="1184">+K165+J166</f>
        <v>977</v>
      </c>
      <c r="L166" s="278">
        <f t="shared" ref="L166" si="1185">+L165+J166</f>
        <v>78</v>
      </c>
      <c r="M166" s="5"/>
      <c r="N166" s="254">
        <f t="shared" ref="N166" si="1186">+N165+M166</f>
        <v>3</v>
      </c>
      <c r="O166" s="130">
        <v>0</v>
      </c>
      <c r="P166" s="130"/>
      <c r="Q166" s="6"/>
      <c r="R166" s="279">
        <f t="shared" ref="R166" si="1187">+R165+Q166</f>
        <v>352</v>
      </c>
      <c r="S166" s="240">
        <f t="shared" ref="S166" si="1188">+S165+Q166</f>
        <v>591</v>
      </c>
      <c r="T166" s="255">
        <f t="shared" ref="T166" si="1189">+T165+O166-P166-Q166</f>
        <v>0</v>
      </c>
      <c r="U166" s="281">
        <f t="shared" ref="U166:U167" si="1190">+G166</f>
        <v>44186</v>
      </c>
      <c r="V166" s="5">
        <f t="shared" ref="V166" si="1191">+H166</f>
        <v>0</v>
      </c>
      <c r="W166" s="27">
        <f t="shared" ref="W166" si="1192">+I166</f>
        <v>981</v>
      </c>
      <c r="X166" s="255">
        <f t="shared" ref="X166" si="1193">+X165+V166-J166</f>
        <v>0</v>
      </c>
      <c r="Y166" s="5">
        <f t="shared" ref="Y166" si="1194">+O166</f>
        <v>0</v>
      </c>
      <c r="Z166" s="252">
        <f t="shared" ref="Z166" si="1195">+Z165+Y166-P166-Q166</f>
        <v>0</v>
      </c>
    </row>
    <row r="167" spans="1:26" ht="22.5" x14ac:dyDescent="0.55000000000000004">
      <c r="A167">
        <v>161</v>
      </c>
      <c r="B167" s="250"/>
      <c r="C167" s="45"/>
      <c r="D167" t="s">
        <v>454</v>
      </c>
      <c r="E167">
        <v>24</v>
      </c>
      <c r="F167">
        <v>129</v>
      </c>
      <c r="G167" s="1">
        <v>44187</v>
      </c>
      <c r="H167" s="130">
        <v>0</v>
      </c>
      <c r="I167" s="249">
        <f t="shared" ref="I167" si="1196">+I166+H167</f>
        <v>981</v>
      </c>
      <c r="J167" s="130"/>
      <c r="K167" s="254">
        <f t="shared" ref="K167" si="1197">+K166+J167</f>
        <v>977</v>
      </c>
      <c r="L167" s="278">
        <f t="shared" ref="L167" si="1198">+L166+J167</f>
        <v>78</v>
      </c>
      <c r="M167" s="5"/>
      <c r="N167" s="254">
        <f t="shared" ref="N167" si="1199">+N166+M167</f>
        <v>3</v>
      </c>
      <c r="O167" s="130">
        <v>0</v>
      </c>
      <c r="P167" s="130"/>
      <c r="Q167" s="6"/>
      <c r="R167" s="279">
        <f t="shared" ref="R167" si="1200">+R166+Q167</f>
        <v>352</v>
      </c>
      <c r="S167" s="240">
        <f t="shared" ref="S167" si="1201">+S166+Q167</f>
        <v>591</v>
      </c>
      <c r="T167" s="255">
        <f t="shared" ref="T167" si="1202">+T166+O167-P167-Q167</f>
        <v>0</v>
      </c>
      <c r="U167" s="281">
        <f t="shared" ref="U167" si="1203">+G167</f>
        <v>44187</v>
      </c>
      <c r="V167" s="5">
        <f t="shared" ref="V167" si="1204">+H167</f>
        <v>0</v>
      </c>
      <c r="W167" s="27">
        <f t="shared" ref="W167" si="1205">+I167</f>
        <v>981</v>
      </c>
      <c r="X167" s="255">
        <f t="shared" ref="X167" si="1206">+X166+V167-J167</f>
        <v>0</v>
      </c>
      <c r="Y167" s="5">
        <f t="shared" ref="Y167" si="1207">+O167</f>
        <v>0</v>
      </c>
      <c r="Z167" s="252">
        <f t="shared" ref="Z167" si="1208">+Z166+Y167-P167-Q167</f>
        <v>0</v>
      </c>
    </row>
    <row r="168" spans="1:26" x14ac:dyDescent="0.55000000000000004">
      <c r="B168" s="250"/>
      <c r="C168" s="45"/>
      <c r="G168" s="1"/>
      <c r="H168" s="130"/>
      <c r="I168" s="249"/>
      <c r="J168" s="130"/>
      <c r="K168" s="254"/>
      <c r="L168" s="276"/>
      <c r="M168" s="5"/>
      <c r="N168" s="254"/>
      <c r="O168" s="130"/>
      <c r="P168" s="5"/>
      <c r="Q168" s="6"/>
      <c r="R168" s="272"/>
      <c r="S168" s="240"/>
      <c r="T168" s="255"/>
      <c r="U168" s="1"/>
      <c r="V168" s="5"/>
      <c r="W168" s="27"/>
      <c r="X168" s="255"/>
      <c r="Y168" s="5"/>
      <c r="Z168" s="252"/>
    </row>
    <row r="169"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2020-12-23T04:18:03Z</dcterms:modified>
</cp:coreProperties>
</file>