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6C461C07-F753-4886-B781-3AF196B8A422}"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18" i="5" l="1"/>
  <c r="CC418" i="5" s="1"/>
  <c r="Y222" i="6"/>
  <c r="Z222" i="6" s="1"/>
  <c r="X222" i="6"/>
  <c r="W222" i="6"/>
  <c r="V222" i="6"/>
  <c r="U222" i="6"/>
  <c r="T222" i="6"/>
  <c r="S222" i="6"/>
  <c r="R222" i="6"/>
  <c r="N222" i="6"/>
  <c r="L222" i="6"/>
  <c r="K222" i="6"/>
  <c r="I222" i="6"/>
  <c r="I181" i="7"/>
  <c r="B181" i="7" s="1"/>
  <c r="AD181" i="7" s="1"/>
  <c r="AE181" i="7"/>
  <c r="AC181" i="7"/>
  <c r="CI418" i="5"/>
  <c r="CH418" i="5"/>
  <c r="CG418" i="5"/>
  <c r="CF418" i="5"/>
  <c r="CE418" i="5"/>
  <c r="CD418" i="5"/>
  <c r="CB418" i="5"/>
  <c r="CA418" i="5"/>
  <c r="BZ418" i="5"/>
  <c r="BY418" i="5"/>
  <c r="BX418" i="5"/>
  <c r="BW418" i="5"/>
  <c r="BV418" i="5"/>
  <c r="BU418" i="5"/>
  <c r="BT418" i="5"/>
  <c r="BS418" i="5"/>
  <c r="BR418" i="5"/>
  <c r="BQ418" i="5"/>
  <c r="BP418" i="5"/>
  <c r="BO418" i="5"/>
  <c r="BK418" i="5"/>
  <c r="BN418" i="5" s="1"/>
  <c r="BJ418" i="5"/>
  <c r="BM418" i="5" s="1"/>
  <c r="BI418" i="5"/>
  <c r="BL418" i="5" s="1"/>
  <c r="BH418" i="5"/>
  <c r="BG418" i="5"/>
  <c r="BF418" i="5"/>
  <c r="BE418" i="5"/>
  <c r="BD418" i="5"/>
  <c r="BC418" i="5"/>
  <c r="BA418" i="5"/>
  <c r="AZ418" i="5"/>
  <c r="AX418" i="5"/>
  <c r="AU418" i="5"/>
  <c r="AS418" i="5"/>
  <c r="AQ418" i="5"/>
  <c r="AO418" i="5"/>
  <c r="AM418" i="5"/>
  <c r="AK418" i="5"/>
  <c r="AI418" i="5"/>
  <c r="AD418" i="5"/>
  <c r="AE418" i="5" s="1"/>
  <c r="AC418" i="5"/>
  <c r="AB418" i="5"/>
  <c r="AA418" i="5"/>
  <c r="Z418" i="5"/>
  <c r="C418" i="5"/>
  <c r="D418" i="5" s="1"/>
  <c r="AB419" i="2"/>
  <c r="AA419" i="2"/>
  <c r="Z419" i="2"/>
  <c r="Y419" i="2"/>
  <c r="X419" i="2"/>
  <c r="W419" i="2"/>
  <c r="P419" i="2"/>
  <c r="O419" i="2"/>
  <c r="M419" i="2"/>
  <c r="K419" i="2"/>
  <c r="H419" i="2"/>
  <c r="AA418" i="2"/>
  <c r="Z418" i="2"/>
  <c r="X418" i="2"/>
  <c r="W418" i="2"/>
  <c r="AG417" i="5"/>
  <c r="CC417" i="5" s="1"/>
  <c r="AU417" i="5"/>
  <c r="AS417" i="5"/>
  <c r="AQ417" i="5"/>
  <c r="AO417" i="5"/>
  <c r="AM417" i="5"/>
  <c r="AK417" i="5"/>
  <c r="AI417" i="5"/>
  <c r="CI417" i="5" s="1"/>
  <c r="P418" i="2"/>
  <c r="CD417" i="5"/>
  <c r="CA417" i="5"/>
  <c r="BZ417" i="5"/>
  <c r="BY417" i="5"/>
  <c r="BX417" i="5"/>
  <c r="BW417" i="5"/>
  <c r="BV417" i="5"/>
  <c r="BU417" i="5"/>
  <c r="BT417" i="5"/>
  <c r="BS417" i="5"/>
  <c r="BR417" i="5"/>
  <c r="BQ417" i="5"/>
  <c r="BP417" i="5"/>
  <c r="BO417" i="5"/>
  <c r="BK417" i="5"/>
  <c r="BJ417" i="5"/>
  <c r="BG417" i="5"/>
  <c r="BF417" i="5"/>
  <c r="AD417" i="5"/>
  <c r="AC417" i="5"/>
  <c r="AB417" i="5"/>
  <c r="AA417" i="5"/>
  <c r="Z417" i="5"/>
  <c r="BE417" i="5" s="1"/>
  <c r="BI417" i="5" s="1"/>
  <c r="BL417" i="5" s="1"/>
  <c r="I180" i="7"/>
  <c r="B180" i="7" s="1"/>
  <c r="AD180" i="7" s="1"/>
  <c r="AE180" i="7"/>
  <c r="AC180" i="7"/>
  <c r="Y221" i="6"/>
  <c r="V221" i="6"/>
  <c r="U221" i="6"/>
  <c r="AI416" i="5"/>
  <c r="CI416" i="5" s="1"/>
  <c r="AG416" i="5"/>
  <c r="CC416" i="5" s="1"/>
  <c r="AA417" i="2"/>
  <c r="Z417" i="2"/>
  <c r="X417" i="2"/>
  <c r="W417" i="2"/>
  <c r="P417" i="2"/>
  <c r="CF416" i="5"/>
  <c r="CE416" i="5"/>
  <c r="CD416" i="5"/>
  <c r="CA416" i="5"/>
  <c r="BZ416" i="5"/>
  <c r="BY416" i="5"/>
  <c r="BX416" i="5"/>
  <c r="BW416" i="5"/>
  <c r="BV416" i="5"/>
  <c r="BU416" i="5"/>
  <c r="BT416" i="5"/>
  <c r="BS416" i="5"/>
  <c r="BR416" i="5"/>
  <c r="BQ416" i="5"/>
  <c r="BP416" i="5"/>
  <c r="BO416" i="5"/>
  <c r="BK416" i="5"/>
  <c r="BJ416" i="5"/>
  <c r="BG416" i="5"/>
  <c r="BF416" i="5"/>
  <c r="AU416" i="5"/>
  <c r="AS416" i="5"/>
  <c r="AQ416" i="5"/>
  <c r="AO416" i="5"/>
  <c r="AM416" i="5"/>
  <c r="AK416" i="5"/>
  <c r="AD416" i="5"/>
  <c r="CB416" i="5" s="1"/>
  <c r="AC416" i="5"/>
  <c r="AB416" i="5"/>
  <c r="AA416" i="5"/>
  <c r="Z416" i="5"/>
  <c r="BE416" i="5" s="1"/>
  <c r="BI416" i="5" s="1"/>
  <c r="BL416" i="5" s="1"/>
  <c r="AE179" i="7"/>
  <c r="AC179" i="7"/>
  <c r="I179" i="7"/>
  <c r="B179" i="7" s="1"/>
  <c r="AD179" i="7" s="1"/>
  <c r="Y220" i="6"/>
  <c r="V220" i="6"/>
  <c r="U220" i="6"/>
  <c r="T122" i="3"/>
  <c r="CD415" i="5"/>
  <c r="CA415" i="5"/>
  <c r="BZ415" i="5"/>
  <c r="BY415" i="5"/>
  <c r="BX415" i="5"/>
  <c r="BW415" i="5"/>
  <c r="BV415" i="5"/>
  <c r="BU415" i="5"/>
  <c r="BT415" i="5"/>
  <c r="BS415" i="5"/>
  <c r="BR415" i="5"/>
  <c r="BQ415" i="5"/>
  <c r="BP415" i="5"/>
  <c r="BO415" i="5"/>
  <c r="BK415" i="5"/>
  <c r="BJ415" i="5"/>
  <c r="BG415" i="5"/>
  <c r="BF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CE417" i="5" l="1"/>
  <c r="CF417" i="5"/>
  <c r="CH417" i="5"/>
  <c r="I419" i="2"/>
  <c r="CG417" i="5"/>
  <c r="CB417" i="5"/>
  <c r="BE415" i="5"/>
  <c r="BI415" i="5" s="1"/>
  <c r="BL415" i="5" s="1"/>
  <c r="BE413" i="5"/>
  <c r="BI413" i="5" s="1"/>
  <c r="BL413" i="5" s="1"/>
  <c r="CG416" i="5"/>
  <c r="CH415" i="5"/>
  <c r="CH416" i="5"/>
  <c r="CI415"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22" i="5"/>
  <c r="CD378" i="5" l="1"/>
  <c r="CA378" i="5"/>
  <c r="BZ378" i="5"/>
  <c r="BY378" i="5"/>
  <c r="BX378" i="5"/>
  <c r="BW378" i="5"/>
  <c r="BV378" i="5"/>
  <c r="BU378" i="5"/>
  <c r="BT378" i="5"/>
  <c r="BS378" i="5"/>
  <c r="BR378" i="5"/>
  <c r="BQ378" i="5"/>
  <c r="BP378" i="5"/>
  <c r="BO378" i="5"/>
  <c r="BK378" i="5"/>
  <c r="BJ378" i="5"/>
  <c r="BG378" i="5"/>
  <c r="BF378" i="5"/>
  <c r="BB422"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86"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86"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86" i="7"/>
  <c r="Q186"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86" i="7"/>
  <c r="Z186" i="7"/>
  <c r="Y186" i="7"/>
  <c r="X186" i="7"/>
  <c r="W186" i="7"/>
  <c r="G186" i="7"/>
  <c r="V186" i="7"/>
  <c r="U186" i="7"/>
  <c r="T186" i="7"/>
  <c r="P186" i="7"/>
  <c r="O186" i="7"/>
  <c r="N186" i="7"/>
  <c r="M186" i="7"/>
  <c r="L186" i="7"/>
  <c r="E186"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91"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CC261" i="5" s="1"/>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24"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2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24" i="5"/>
  <c r="AD42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23" i="5"/>
  <c r="L423"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M416" i="5" s="1"/>
  <c r="BM417"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BH158" i="5"/>
  <c r="C159" i="5"/>
  <c r="D158" i="5"/>
  <c r="H80" i="2"/>
  <c r="Y79" i="2"/>
  <c r="AB48" i="2"/>
  <c r="M49" i="2"/>
  <c r="I48" i="2"/>
  <c r="W219" i="6" l="1"/>
  <c r="I220" i="6"/>
  <c r="BH159" i="5"/>
  <c r="C160" i="5"/>
  <c r="D159" i="5"/>
  <c r="H81" i="2"/>
  <c r="Y80" i="2"/>
  <c r="AB49" i="2"/>
  <c r="M50" i="2"/>
  <c r="I49" i="2"/>
  <c r="W220" i="6" l="1"/>
  <c r="I221" i="6"/>
  <c r="W221" i="6" s="1"/>
  <c r="BH160" i="5"/>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C416" i="5" s="1"/>
  <c r="C417" i="5" s="1"/>
  <c r="BH412" i="5"/>
  <c r="D411" i="5"/>
  <c r="BH411" i="5"/>
  <c r="D410" i="5"/>
  <c r="BH410" i="5"/>
  <c r="D409" i="5"/>
  <c r="BH409" i="5"/>
  <c r="D408" i="5"/>
  <c r="BH408" i="5"/>
  <c r="H306" i="2"/>
  <c r="Y305" i="2"/>
  <c r="M277" i="2"/>
  <c r="AB276" i="2"/>
  <c r="I276" i="2"/>
  <c r="D417" i="5" l="1"/>
  <c r="BH417" i="5"/>
  <c r="D416" i="5"/>
  <c r="BH416" i="5"/>
  <c r="D415" i="5"/>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8" i="2" l="1"/>
  <c r="Y417" i="2"/>
  <c r="Y416" i="2"/>
  <c r="Y415" i="2"/>
  <c r="Y414" i="2"/>
  <c r="Y413" i="2"/>
  <c r="Y412" i="2"/>
  <c r="Y411" i="2"/>
  <c r="Y410" i="2"/>
  <c r="Y409" i="2"/>
  <c r="Y408" i="2"/>
  <c r="Y407" i="2"/>
  <c r="M358" i="2"/>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I406" i="2"/>
  <c r="AB405" i="2"/>
  <c r="I405" i="2"/>
  <c r="AB404" i="2"/>
  <c r="I404" i="2"/>
  <c r="AB403" i="2"/>
  <c r="I403" i="2"/>
  <c r="AB402" i="2"/>
  <c r="I402" i="2"/>
  <c r="AB401" i="2"/>
  <c r="I401" i="2"/>
  <c r="AB400" i="2"/>
  <c r="I400" i="2"/>
  <c r="AB399" i="2"/>
  <c r="I399" i="2"/>
  <c r="D186" i="7"/>
  <c r="AE164" i="7"/>
  <c r="J186" i="7"/>
  <c r="H186" i="7"/>
  <c r="B164" i="7"/>
  <c r="AD164" i="7" s="1"/>
  <c r="F186" i="7"/>
  <c r="AB418" i="2" l="1"/>
  <c r="I418" i="2"/>
  <c r="AB417" i="2"/>
  <c r="I417" i="2"/>
  <c r="AB416" i="2"/>
  <c r="I416" i="2"/>
  <c r="AB415" i="2"/>
  <c r="I415" i="2"/>
  <c r="AB414" i="2"/>
  <c r="I414" i="2"/>
  <c r="AB413" i="2"/>
  <c r="I413" i="2"/>
  <c r="AB412" i="2"/>
  <c r="I412" i="2"/>
  <c r="AB411" i="2"/>
  <c r="I411" i="2"/>
  <c r="AB410" i="2"/>
  <c r="I410" i="2"/>
  <c r="AB409" i="2"/>
  <c r="I409" i="2"/>
  <c r="AB408" i="2"/>
  <c r="I408" i="2"/>
  <c r="AB407" i="2"/>
  <c r="I407" i="2"/>
  <c r="B186" i="7"/>
</calcChain>
</file>

<file path=xl/sharedStrings.xml><?xml version="1.0" encoding="utf-8"?>
<sst xmlns="http://schemas.openxmlformats.org/spreadsheetml/2006/main" count="727" uniqueCount="513">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</sst>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国家衛健委発表に基づく感染状況!$W$27:$W$422</c:f>
              <c:numCache>
                <c:formatCode>m"月"d"日"</c:formatCode>
                <c:ptCount val="3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numCache>
            </c:numRef>
          </c:cat>
          <c:val>
            <c:numRef>
              <c:f>国家衛健委発表に基づく感染状況!$X$27:$X$422</c:f>
              <c:numCache>
                <c:formatCode>#,##0_);[Red]\(#,##0\)</c:formatCode>
                <c:ptCount val="3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国家衛健委発表に基づく感染状況!$W$27:$W$422</c:f>
              <c:numCache>
                <c:formatCode>m"月"d"日"</c:formatCode>
                <c:ptCount val="3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numCache>
            </c:numRef>
          </c:cat>
          <c:val>
            <c:numRef>
              <c:f>国家衛健委発表に基づく感染状況!$Y$27:$Y$422</c:f>
              <c:numCache>
                <c:formatCode>General</c:formatCode>
                <c:ptCount val="3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香港マカオ台湾の患者・海外輸入症例・無症状病原体保有者!$CB$29:$CB$420</c:f>
              <c:numCache>
                <c:formatCode>General</c:formatCode>
                <c:ptCount val="39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香港マカオ台湾の患者・海外輸入症例・無症状病原体保有者!$CC$29:$CC$420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香港マカオ台湾の患者・海外輸入症例・無症状病原体保有者!$CH$189:$CH$419</c:f>
              <c:numCache>
                <c:formatCode>m"月"d"日"</c:formatCode>
                <c:ptCount val="23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numCache>
            </c:numRef>
          </c:cat>
          <c:val>
            <c:numRef>
              <c:f>香港マカオ台湾の患者・海外輸入症例・無症状病原体保有者!$CI$189:$CI$419</c:f>
              <c:numCache>
                <c:formatCode>General</c:formatCode>
                <c:ptCount val="23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香港マカオ台湾の患者・海外輸入症例・無症状病原体保有者!$CF$189:$CF$419</c:f>
              <c:numCache>
                <c:formatCode>m"月"d"日"</c:formatCode>
                <c:ptCount val="23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numCache>
            </c:numRef>
          </c:cat>
          <c:val>
            <c:numRef>
              <c:f>香港マカオ台湾の患者・海外輸入症例・無症状病原体保有者!$CG$189:$CG$419</c:f>
              <c:numCache>
                <c:formatCode>General</c:formatCode>
                <c:ptCount val="23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香港マカオ台湾の患者・海外輸入症例・無症状病原体保有者!$BE$70:$BE$420</c:f>
              <c:numCache>
                <c:formatCode>m"月"d"日"</c:formatCode>
                <c:ptCount val="3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numCache>
            </c:numRef>
          </c:cat>
          <c:val>
            <c:numRef>
              <c:f>香港マカオ台湾の患者・海外輸入症例・無症状病原体保有者!$BF$70:$BF$420</c:f>
              <c:numCache>
                <c:formatCode>General</c:formatCode>
                <c:ptCount val="35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香港マカオ台湾の患者・海外輸入症例・無症状病原体保有者!$BG$70:$BG$420</c:f>
              <c:numCache>
                <c:formatCode>m"月"d"日"</c:formatCode>
                <c:ptCount val="3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numCache>
            </c:numRef>
          </c:cat>
          <c:val>
            <c:numRef>
              <c:f>香港マカオ台湾の患者・海外輸入症例・無症状病原体保有者!$BH$70:$BH$420</c:f>
              <c:numCache>
                <c:formatCode>General</c:formatCode>
                <c:ptCount val="35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省市別輸入症例数変化!$C$2:$C$184</c:f>
              <c:numCache>
                <c:formatCode>m"月"d"日"</c:formatCode>
                <c:ptCount val="1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numCache>
            </c:numRef>
          </c:cat>
          <c:val>
            <c:numRef>
              <c:f>省市別輸入症例数変化!$D$2:$D$184</c:f>
              <c:numCache>
                <c:formatCode>General</c:formatCode>
                <c:ptCount val="18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省市別輸入症例数変化!$C$2:$C$184</c:f>
              <c:numCache>
                <c:formatCode>m"月"d"日"</c:formatCode>
                <c:ptCount val="1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numCache>
            </c:numRef>
          </c:cat>
          <c:val>
            <c:numRef>
              <c:f>省市別輸入症例数変化!$E$2:$E$184</c:f>
              <c:numCache>
                <c:formatCode>General</c:formatCode>
                <c:ptCount val="18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省市別輸入症例数変化!$C$2:$C$184</c:f>
              <c:numCache>
                <c:formatCode>m"月"d"日"</c:formatCode>
                <c:ptCount val="1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numCache>
            </c:numRef>
          </c:cat>
          <c:val>
            <c:numRef>
              <c:f>省市別輸入症例数変化!$F$2:$F$184</c:f>
              <c:numCache>
                <c:formatCode>General</c:formatCode>
                <c:ptCount val="18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省市別輸入症例数変化!$C$2:$C$184</c:f>
              <c:numCache>
                <c:formatCode>m"月"d"日"</c:formatCode>
                <c:ptCount val="1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numCache>
            </c:numRef>
          </c:cat>
          <c:val>
            <c:numRef>
              <c:f>省市別輸入症例数変化!$G$2:$G$184</c:f>
              <c:numCache>
                <c:formatCode>General</c:formatCode>
                <c:ptCount val="18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省市別輸入症例数変化!$C$2:$C$184</c:f>
              <c:numCache>
                <c:formatCode>m"月"d"日"</c:formatCode>
                <c:ptCount val="1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numCache>
            </c:numRef>
          </c:cat>
          <c:val>
            <c:numRef>
              <c:f>省市別輸入症例数変化!$H$2:$H$184</c:f>
              <c:numCache>
                <c:formatCode>General</c:formatCode>
                <c:ptCount val="18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省市別輸入症例数変化!$C$2:$C$184</c:f>
              <c:numCache>
                <c:formatCode>m"月"d"日"</c:formatCode>
                <c:ptCount val="1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numCache>
            </c:numRef>
          </c:cat>
          <c:val>
            <c:numRef>
              <c:f>省市別輸入症例数変化!$I$2:$I$184</c:f>
              <c:numCache>
                <c:formatCode>0_);[Red]\(0\)</c:formatCode>
                <c:ptCount val="18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1" formatCode="General">
                  <c:v>1</c:v>
                </c:pt>
              </c:numCache>
            </c:numRef>
          </c:cat>
          <c:val>
            <c:numRef>
              <c:f>省市別輸入症例数変化!$AD$2:$AD$183</c:f>
              <c:numCache>
                <c:formatCode>0_);[Red]\(0\)</c:formatCode>
                <c:ptCount val="18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省市別輸入症例数変化!$AC$2:$AC$183</c:f>
              <c:numCache>
                <c:formatCode>m"月"d"日"</c:formatCode>
                <c:ptCount val="1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1" formatCode="General">
                  <c:v>1</c:v>
                </c:pt>
              </c:numCache>
            </c:numRef>
          </c:cat>
          <c:val>
            <c:numRef>
              <c:f>省市別輸入症例数変化!$AE$2:$AE$183</c:f>
              <c:numCache>
                <c:formatCode>General</c:formatCode>
                <c:ptCount val="18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香港マカオ台湾の患者・海外輸入症例・無症状病原体保有者!$BP$29:$BP$420</c:f>
              <c:numCache>
                <c:formatCode>General</c:formatCode>
                <c:ptCount val="39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香港マカオ台湾の患者・海外輸入症例・無症状病原体保有者!$BQ$29:$BQ$420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香港マカオ台湾の患者・海外輸入症例・無症状病原体保有者!$BR$29:$BR$420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香港マカオ台湾の患者・海外輸入症例・無症状病原体保有者!$AX$169:$AX$419</c:f>
              <c:numCache>
                <c:formatCode>m"月"d"日"</c:formatCode>
                <c:ptCount val="2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numCache>
            </c:numRef>
          </c:cat>
          <c:val>
            <c:numRef>
              <c:f>香港マカオ台湾の患者・海外輸入症例・無症状病原体保有者!$AY$169:$AY$419</c:f>
              <c:numCache>
                <c:formatCode>General</c:formatCode>
                <c:ptCount val="25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香港マカオ台湾の患者・海外輸入症例・無症状病原体保有者!$AX$169:$AX$419</c:f>
              <c:numCache>
                <c:formatCode>m"月"d"日"</c:formatCode>
                <c:ptCount val="2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numCache>
            </c:numRef>
          </c:cat>
          <c:val>
            <c:numRef>
              <c:f>香港マカオ台湾の患者・海外輸入症例・無症状病原体保有者!$BB$169:$BB$419</c:f>
              <c:numCache>
                <c:formatCode>General</c:formatCode>
                <c:ptCount val="25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香港マカオ台湾の患者・海外輸入症例・無症状病原体保有者!$AX$169:$AX$419</c:f>
              <c:numCache>
                <c:formatCode>m"月"d"日"</c:formatCode>
                <c:ptCount val="2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numCache>
            </c:numRef>
          </c:cat>
          <c:val>
            <c:numRef>
              <c:f>香港マカオ台湾の患者・海外輸入症例・無症状病原体保有者!$AZ$169:$AZ$419</c:f>
              <c:numCache>
                <c:formatCode>General</c:formatCode>
                <c:ptCount val="25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香港マカオ台湾の患者・海外輸入症例・無症状病原体保有者!$AX$169:$AX$419</c:f>
              <c:numCache>
                <c:formatCode>m"月"d"日"</c:formatCode>
                <c:ptCount val="2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numCache>
            </c:numRef>
          </c:cat>
          <c:val>
            <c:numRef>
              <c:f>香港マカオ台湾の患者・海外輸入症例・無症状病原体保有者!$BC$169:$BC$419</c:f>
              <c:numCache>
                <c:formatCode>General</c:formatCode>
                <c:ptCount val="25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国家衛健委発表に基づく感染状況!$Z$27:$Z$422</c:f>
              <c:numCache>
                <c:formatCode>m"月"d"日"</c:formatCode>
                <c:ptCount val="3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numCache>
            </c:numRef>
          </c:cat>
          <c:val>
            <c:numRef>
              <c:f>国家衛健委発表に基づく感染状況!$AA$27:$AA$422</c:f>
              <c:numCache>
                <c:formatCode>General</c:formatCode>
                <c:ptCount val="3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国家衛健委発表に基づく感染状況!$Z$27:$Z$422</c:f>
              <c:numCache>
                <c:formatCode>m"月"d"日"</c:formatCode>
                <c:ptCount val="3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numCache>
            </c:numRef>
          </c:cat>
          <c:val>
            <c:numRef>
              <c:f>国家衛健委発表に基づく感染状況!$AB$27:$AB$422</c:f>
              <c:numCache>
                <c:formatCode>General</c:formatCode>
                <c:ptCount val="3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香港マカオ台湾の患者・海外輸入症例・無症状病原体保有者!$BE$70:$BE$420</c:f>
              <c:numCache>
                <c:formatCode>m"月"d"日"</c:formatCode>
                <c:ptCount val="3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numCache>
            </c:numRef>
          </c:cat>
          <c:val>
            <c:numRef>
              <c:f>香港マカオ台湾の患者・海外輸入症例・無症状病原体保有者!$BF$70:$BF$420</c:f>
              <c:numCache>
                <c:formatCode>General</c:formatCode>
                <c:ptCount val="35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香港マカオ台湾の患者・海外輸入症例・無症状病原体保有者!$BG$70:$BG$420</c:f>
              <c:numCache>
                <c:formatCode>m"月"d"日"</c:formatCode>
                <c:ptCount val="3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numCache>
            </c:numRef>
          </c:cat>
          <c:val>
            <c:numRef>
              <c:f>香港マカオ台湾の患者・海外輸入症例・無症状病原体保有者!$BH$70:$BH$420</c:f>
              <c:numCache>
                <c:formatCode>General</c:formatCode>
                <c:ptCount val="35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香港マカオ台湾の患者・海外輸入症例・無症状病原体保有者!$BT$29:$BT$420</c:f>
              <c:numCache>
                <c:formatCode>General</c:formatCode>
                <c:ptCount val="39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香港マカオ台湾の患者・海外輸入症例・無症状病原体保有者!$BU$29:$BU$420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香港マカオ台湾の患者・海外輸入症例・無症状病原体保有者!$BV$29:$BV$420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香港マカオ台湾の患者・海外輸入症例・無症状病原体保有者!$BX$29:$BX$420</c:f>
              <c:numCache>
                <c:formatCode>General</c:formatCode>
                <c:ptCount val="39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香港マカオ台湾の患者・海外輸入症例・無症状病原体保有者!$BY$29:$BY$420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香港マカオ台湾の患者・海外輸入症例・無症状病原体保有者!$BZ$29:$BZ$420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香港マカオ台湾の患者・海外輸入症例・無症状病原体保有者!$BI$97:$BI$419</c:f>
              <c:numCache>
                <c:formatCode>m"月"d"日"</c:formatCode>
                <c:ptCount val="3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numCache>
            </c:numRef>
          </c:cat>
          <c:val>
            <c:numRef>
              <c:f>香港マカオ台湾の患者・海外輸入症例・無症状病原体保有者!$BJ$97:$BJ$419</c:f>
              <c:numCache>
                <c:formatCode>General</c:formatCode>
                <c:ptCount val="32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香港マカオ台湾の患者・海外輸入症例・無症状病原体保有者!$BI$97:$BI$419</c:f>
              <c:numCache>
                <c:formatCode>m"月"d"日"</c:formatCode>
                <c:ptCount val="3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numCache>
            </c:numRef>
          </c:cat>
          <c:val>
            <c:numRef>
              <c:f>香港マカオ台湾の患者・海外輸入症例・無症状病原体保有者!$BK$97:$BK$419</c:f>
              <c:numCache>
                <c:formatCode>General</c:formatCode>
                <c:ptCount val="32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香港マカオ台湾の患者・海外輸入症例・無症状病原体保有者!$BL$97:$BL$419</c:f>
              <c:numCache>
                <c:formatCode>m"月"d"日"</c:formatCode>
                <c:ptCount val="3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numCache>
            </c:numRef>
          </c:cat>
          <c:val>
            <c:numRef>
              <c:f>香港マカオ台湾の患者・海外輸入症例・無症状病原体保有者!$BM$97:$BM$419</c:f>
              <c:numCache>
                <c:formatCode>General</c:formatCode>
                <c:ptCount val="32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香港マカオ台湾の患者・海外輸入症例・無症状病原体保有者!$BL$97:$BL$419</c:f>
              <c:numCache>
                <c:formatCode>m"月"d"日"</c:formatCode>
                <c:ptCount val="3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numCache>
            </c:numRef>
          </c:cat>
          <c:val>
            <c:numRef>
              <c:f>香港マカオ台湾の患者・海外輸入症例・無症状病原体保有者!$BN$97:$BN$419</c:f>
              <c:numCache>
                <c:formatCode>General</c:formatCode>
                <c:ptCount val="32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8993324217371147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香港マカオ台湾の患者・海外輸入症例・無症状病原体保有者!$CD$29:$CD$420</c:f>
              <c:numCache>
                <c:formatCode>m"月"d"日"</c:formatCode>
                <c:ptCount val="3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numCache>
            </c:numRef>
          </c:cat>
          <c:val>
            <c:numRef>
              <c:f>香港マカオ台湾の患者・海外輸入症例・無症状病原体保有者!$CE$29:$CE$420</c:f>
              <c:numCache>
                <c:formatCode>General</c:formatCode>
                <c:ptCount val="39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0.58925</cdr:x>
      <cdr:y>0.7892</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479503" cy="1699957"/>
          <a:chOff x="1604758" y="1084961"/>
          <a:chExt cx="2008087" cy="169996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535022" cy="101961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31"/>
  <sheetViews>
    <sheetView workbookViewId="0">
      <pane xSplit="2" ySplit="5" topLeftCell="C414" activePane="bottomRight" state="frozen"/>
      <selection pane="topRight" activeCell="C1" sqref="C1"/>
      <selection pane="bottomLeft" activeCell="A8" sqref="A8"/>
      <selection pane="bottomRight" activeCell="C422" sqref="C42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8" t="s">
        <v>78</v>
      </c>
      <c r="D1" s="288"/>
      <c r="E1" s="288"/>
      <c r="F1" s="288"/>
      <c r="G1" s="288"/>
      <c r="H1" s="288"/>
      <c r="I1" s="288"/>
      <c r="J1" s="288"/>
      <c r="K1" s="288"/>
      <c r="L1" s="288"/>
      <c r="M1" s="288"/>
      <c r="N1" s="288"/>
      <c r="O1" s="288"/>
      <c r="P1" s="87"/>
      <c r="Q1" s="87"/>
      <c r="R1" s="87"/>
      <c r="S1" s="87"/>
      <c r="T1" s="87"/>
      <c r="U1" s="86">
        <v>44243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5" t="s">
        <v>72</v>
      </c>
      <c r="D4" s="296"/>
      <c r="E4" s="296"/>
      <c r="F4" s="306"/>
      <c r="G4" s="295" t="s">
        <v>68</v>
      </c>
      <c r="H4" s="296"/>
      <c r="I4" s="301" t="s">
        <v>87</v>
      </c>
      <c r="J4" s="297" t="s">
        <v>71</v>
      </c>
      <c r="K4" s="298"/>
      <c r="L4" s="299" t="s">
        <v>70</v>
      </c>
      <c r="M4" s="300"/>
      <c r="N4" s="289" t="s">
        <v>73</v>
      </c>
      <c r="O4" s="290"/>
      <c r="P4" s="303" t="s">
        <v>92</v>
      </c>
      <c r="Q4" s="304"/>
      <c r="R4" s="303" t="s">
        <v>88</v>
      </c>
      <c r="S4" s="304"/>
      <c r="T4" s="305"/>
      <c r="U4" s="291" t="s">
        <v>75</v>
      </c>
    </row>
    <row r="5" spans="2:21" ht="18.5" customHeight="1" thickBot="1" x14ac:dyDescent="0.6">
      <c r="B5" s="63" t="s">
        <v>76</v>
      </c>
      <c r="C5" s="293" t="s">
        <v>69</v>
      </c>
      <c r="D5" s="294"/>
      <c r="E5" s="92" t="s">
        <v>9</v>
      </c>
      <c r="F5" s="71" t="s">
        <v>86</v>
      </c>
      <c r="G5" s="69" t="s">
        <v>69</v>
      </c>
      <c r="H5" s="70" t="s">
        <v>9</v>
      </c>
      <c r="I5" s="302"/>
      <c r="J5" s="69" t="s">
        <v>69</v>
      </c>
      <c r="K5" s="70" t="s">
        <v>74</v>
      </c>
      <c r="L5" s="69" t="s">
        <v>69</v>
      </c>
      <c r="M5" s="70" t="s">
        <v>9</v>
      </c>
      <c r="N5" s="69" t="s">
        <v>69</v>
      </c>
      <c r="O5" s="71" t="s">
        <v>9</v>
      </c>
      <c r="P5" s="88" t="s">
        <v>105</v>
      </c>
      <c r="Q5" s="71" t="s">
        <v>9</v>
      </c>
      <c r="R5" s="119" t="s">
        <v>90</v>
      </c>
      <c r="S5" s="68" t="s">
        <v>91</v>
      </c>
      <c r="T5" s="68" t="s">
        <v>89</v>
      </c>
      <c r="U5" s="292"/>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row>
    <row r="406" spans="2:28"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row>
    <row r="407" spans="2:28"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row>
    <row r="408" spans="2:28"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row>
    <row r="409" spans="2:28"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row>
    <row r="410" spans="2:28"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row>
    <row r="411" spans="2:28"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row>
    <row r="412" spans="2:28"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row>
    <row r="413" spans="2:28"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row>
    <row r="414" spans="2:28"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row>
    <row r="415" spans="2:28"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row>
    <row r="416" spans="2:28"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row>
    <row r="417" spans="2:28"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row>
    <row r="418" spans="2:28"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row>
    <row r="419" spans="2:28" x14ac:dyDescent="0.55000000000000004">
      <c r="B419" s="77">
        <v>44242</v>
      </c>
      <c r="C419" s="48">
        <v>1</v>
      </c>
      <c r="D419" s="84"/>
      <c r="E419" s="110"/>
      <c r="F419" s="57">
        <v>1</v>
      </c>
      <c r="G419" s="48">
        <v>16</v>
      </c>
      <c r="H419" s="89">
        <f t="shared" ref="H419" si="340">+H418+G419</f>
        <v>89788</v>
      </c>
      <c r="I419" s="89">
        <f t="shared" ref="I419" si="341">+H419-M419-O419</f>
        <v>605</v>
      </c>
      <c r="J419" s="48">
        <v>-1</v>
      </c>
      <c r="K419" s="56">
        <f t="shared" ref="K419" si="342">+J419+K418</f>
        <v>10</v>
      </c>
      <c r="L419" s="48">
        <v>0</v>
      </c>
      <c r="M419" s="89">
        <f t="shared" ref="M419" si="343">+L419+M418</f>
        <v>4636</v>
      </c>
      <c r="N419" s="48">
        <v>48</v>
      </c>
      <c r="O419" s="89">
        <f t="shared" ref="O419" si="344">+N419+O418</f>
        <v>84547</v>
      </c>
      <c r="P419" s="111">
        <f t="shared" ref="P419" si="345">+Q419-Q418</f>
        <v>342</v>
      </c>
      <c r="Q419" s="57">
        <v>974607</v>
      </c>
      <c r="R419" s="48">
        <v>828</v>
      </c>
      <c r="S419" s="118"/>
      <c r="T419" s="57">
        <v>9463</v>
      </c>
      <c r="U419" s="78"/>
      <c r="W419" s="121">
        <f t="shared" ref="W419" si="346">+B419</f>
        <v>44242</v>
      </c>
      <c r="X419" s="122">
        <f t="shared" ref="X419" si="347">+G419</f>
        <v>16</v>
      </c>
      <c r="Y419" s="97">
        <f t="shared" ref="Y419" si="348">+H419</f>
        <v>89788</v>
      </c>
      <c r="Z419" s="123">
        <f t="shared" ref="Z419" si="349">+B419</f>
        <v>44242</v>
      </c>
      <c r="AA419" s="97">
        <f t="shared" ref="AA419" si="350">+L419</f>
        <v>0</v>
      </c>
      <c r="AB419" s="97">
        <f t="shared" ref="AB419" si="351">+M419</f>
        <v>4636</v>
      </c>
    </row>
    <row r="420" spans="2:28" x14ac:dyDescent="0.55000000000000004">
      <c r="B420" s="77"/>
      <c r="C420" s="48"/>
      <c r="D420" s="84"/>
      <c r="E420" s="110"/>
      <c r="F420" s="57"/>
      <c r="G420" s="48"/>
      <c r="H420" s="89"/>
      <c r="I420" s="89"/>
      <c r="J420" s="48"/>
      <c r="K420" s="56"/>
      <c r="L420" s="48"/>
      <c r="M420" s="89"/>
      <c r="N420" s="48"/>
      <c r="O420" s="89"/>
      <c r="P420" s="111"/>
      <c r="Q420" s="57"/>
      <c r="R420" s="48"/>
      <c r="S420" s="118"/>
      <c r="T420" s="57"/>
      <c r="U420" s="78"/>
      <c r="W420" s="121"/>
      <c r="X420" s="122"/>
      <c r="Y420" s="97"/>
      <c r="Z420" s="123"/>
      <c r="AA420" s="97"/>
      <c r="AB420" s="97"/>
    </row>
    <row r="421" spans="2:28" x14ac:dyDescent="0.55000000000000004">
      <c r="B421" s="77"/>
      <c r="C421" s="59"/>
      <c r="D421" s="49"/>
      <c r="E421" s="61"/>
      <c r="F421" s="60"/>
      <c r="G421" s="59"/>
      <c r="H421" s="61"/>
      <c r="I421" s="55"/>
      <c r="J421" s="59"/>
      <c r="K421" s="61"/>
      <c r="L421" s="59"/>
      <c r="M421" s="61"/>
      <c r="N421" s="48"/>
      <c r="O421" s="60"/>
      <c r="P421" s="124"/>
      <c r="Q421" s="60"/>
      <c r="R421" s="48"/>
      <c r="S421" s="60"/>
      <c r="T421" s="60"/>
      <c r="U421" s="78"/>
    </row>
    <row r="422" spans="2:28" ht="9.5" customHeight="1" thickBot="1" x14ac:dyDescent="0.6">
      <c r="B422" s="66"/>
      <c r="C422" s="79"/>
      <c r="D422" s="80"/>
      <c r="E422" s="82"/>
      <c r="F422" s="95"/>
      <c r="G422" s="79"/>
      <c r="H422" s="82"/>
      <c r="I422" s="82"/>
      <c r="J422" s="79"/>
      <c r="K422" s="82"/>
      <c r="L422" s="79"/>
      <c r="M422" s="82"/>
      <c r="N422" s="83"/>
      <c r="O422" s="81"/>
      <c r="P422" s="94"/>
      <c r="Q422" s="95"/>
      <c r="R422" s="120"/>
      <c r="S422" s="95"/>
      <c r="T422" s="95"/>
      <c r="U422" s="67"/>
    </row>
    <row r="424" spans="2:28" ht="13" customHeight="1" x14ac:dyDescent="0.55000000000000004">
      <c r="E424" s="112"/>
      <c r="F424" s="113"/>
      <c r="G424" s="112" t="s">
        <v>80</v>
      </c>
      <c r="H424" s="113"/>
      <c r="I424" s="113"/>
      <c r="J424" s="113"/>
      <c r="U424" s="72"/>
    </row>
    <row r="425" spans="2:28" ht="13" customHeight="1" x14ac:dyDescent="0.55000000000000004">
      <c r="E425" s="112" t="s">
        <v>98</v>
      </c>
      <c r="F425" s="113"/>
      <c r="G425" s="286" t="s">
        <v>79</v>
      </c>
      <c r="H425" s="287"/>
      <c r="I425" s="112" t="s">
        <v>106</v>
      </c>
      <c r="J425" s="113"/>
    </row>
    <row r="426" spans="2:28" ht="13" customHeight="1" x14ac:dyDescent="0.55000000000000004">
      <c r="B426" s="130">
        <v>1</v>
      </c>
      <c r="E426" s="114" t="s">
        <v>108</v>
      </c>
      <c r="F426" s="113"/>
      <c r="G426" s="115"/>
      <c r="H426" s="115"/>
      <c r="I426" s="112" t="s">
        <v>107</v>
      </c>
      <c r="J426" s="113"/>
    </row>
    <row r="427" spans="2:28" ht="18.5" customHeight="1" x14ac:dyDescent="0.55000000000000004">
      <c r="E427" s="112" t="s">
        <v>96</v>
      </c>
      <c r="F427" s="113"/>
      <c r="G427" s="112" t="s">
        <v>97</v>
      </c>
      <c r="H427" s="113"/>
      <c r="I427" s="113"/>
      <c r="J427" s="113"/>
    </row>
    <row r="428" spans="2:28" ht="13" customHeight="1" x14ac:dyDescent="0.55000000000000004">
      <c r="E428" s="112" t="s">
        <v>98</v>
      </c>
      <c r="F428" s="113"/>
      <c r="G428" s="112" t="s">
        <v>99</v>
      </c>
      <c r="H428" s="113"/>
      <c r="I428" s="113"/>
      <c r="J428" s="113"/>
    </row>
    <row r="429" spans="2:28" ht="13" customHeight="1" x14ac:dyDescent="0.55000000000000004">
      <c r="E429" s="112" t="s">
        <v>98</v>
      </c>
      <c r="F429" s="113"/>
      <c r="G429" s="112" t="s">
        <v>100</v>
      </c>
      <c r="H429" s="113"/>
      <c r="I429" s="113"/>
      <c r="J429" s="113"/>
    </row>
    <row r="430" spans="2:28" ht="13" customHeight="1" x14ac:dyDescent="0.55000000000000004">
      <c r="E430" s="112" t="s">
        <v>101</v>
      </c>
      <c r="F430" s="113"/>
      <c r="G430" s="112" t="s">
        <v>102</v>
      </c>
      <c r="H430" s="113"/>
      <c r="I430" s="113"/>
      <c r="J430" s="113"/>
    </row>
    <row r="431" spans="2:28" ht="13" customHeight="1" x14ac:dyDescent="0.55000000000000004">
      <c r="E431" s="112" t="s">
        <v>103</v>
      </c>
      <c r="F431" s="113"/>
      <c r="G431" s="112" t="s">
        <v>104</v>
      </c>
      <c r="H431" s="113"/>
      <c r="I431" s="113"/>
      <c r="J431" s="113"/>
    </row>
  </sheetData>
  <mergeCells count="12">
    <mergeCell ref="G425:H42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24"/>
  <sheetViews>
    <sheetView topLeftCell="A5" zoomScale="96" zoomScaleNormal="96" workbookViewId="0">
      <pane xSplit="1" ySplit="3" topLeftCell="B415" activePane="bottomRight" state="frozen"/>
      <selection activeCell="A5" sqref="A5"/>
      <selection pane="topRight" activeCell="B5" sqref="B5"/>
      <selection pane="bottomLeft" activeCell="A8" sqref="A8"/>
      <selection pane="bottomRight" activeCell="C421" sqref="C421"/>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6" t="s">
        <v>130</v>
      </c>
      <c r="C4" s="317"/>
      <c r="D4" s="317"/>
      <c r="E4" s="317"/>
      <c r="F4" s="317"/>
      <c r="G4" s="317"/>
      <c r="H4" s="317"/>
      <c r="I4" s="317"/>
      <c r="J4" s="317"/>
      <c r="K4" s="318"/>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19" t="s">
        <v>76</v>
      </c>
      <c r="B5" s="323" t="s">
        <v>134</v>
      </c>
      <c r="C5" s="321"/>
      <c r="D5" s="321"/>
      <c r="E5" s="321"/>
      <c r="F5" s="324" t="s">
        <v>135</v>
      </c>
      <c r="G5" s="321" t="s">
        <v>131</v>
      </c>
      <c r="H5" s="321"/>
      <c r="I5" s="321"/>
      <c r="J5" s="321" t="s">
        <v>132</v>
      </c>
      <c r="K5" s="322"/>
      <c r="L5" s="308" t="s">
        <v>69</v>
      </c>
      <c r="M5" s="309"/>
      <c r="N5" s="312" t="s">
        <v>9</v>
      </c>
      <c r="O5" s="313"/>
      <c r="P5" s="340" t="s">
        <v>128</v>
      </c>
      <c r="Q5" s="341"/>
      <c r="R5" s="341"/>
      <c r="S5" s="342"/>
      <c r="T5" s="348" t="s">
        <v>88</v>
      </c>
      <c r="U5" s="349"/>
      <c r="V5" s="349"/>
      <c r="W5" s="349"/>
      <c r="X5" s="350"/>
      <c r="Y5" s="131"/>
      <c r="Z5" s="319" t="s">
        <v>76</v>
      </c>
      <c r="AA5" s="360" t="s">
        <v>161</v>
      </c>
      <c r="AB5" s="361"/>
      <c r="AC5" s="362"/>
      <c r="AD5" s="356" t="s">
        <v>142</v>
      </c>
      <c r="AE5" s="357"/>
      <c r="AF5" s="335"/>
      <c r="AG5" s="335"/>
      <c r="AH5" s="335"/>
      <c r="AI5" s="335"/>
      <c r="AJ5" s="358"/>
      <c r="AK5" s="334" t="s">
        <v>143</v>
      </c>
      <c r="AL5" s="335"/>
      <c r="AM5" s="335"/>
      <c r="AN5" s="335"/>
      <c r="AO5" s="335"/>
      <c r="AP5" s="336"/>
      <c r="AQ5" s="334" t="s">
        <v>144</v>
      </c>
      <c r="AR5" s="335"/>
      <c r="AS5" s="335"/>
      <c r="AT5" s="335"/>
      <c r="AU5" s="335"/>
      <c r="AV5" s="346"/>
    </row>
    <row r="6" spans="1:87" ht="18" customHeight="1" x14ac:dyDescent="0.55000000000000004">
      <c r="A6" s="319"/>
      <c r="B6" s="327" t="s">
        <v>148</v>
      </c>
      <c r="C6" s="328"/>
      <c r="D6" s="331" t="s">
        <v>86</v>
      </c>
      <c r="E6" s="329" t="s">
        <v>136</v>
      </c>
      <c r="F6" s="325"/>
      <c r="G6" s="331" t="s">
        <v>133</v>
      </c>
      <c r="H6" s="331" t="s">
        <v>9</v>
      </c>
      <c r="I6" s="331" t="s">
        <v>86</v>
      </c>
      <c r="J6" s="331" t="s">
        <v>133</v>
      </c>
      <c r="K6" s="332" t="s">
        <v>9</v>
      </c>
      <c r="L6" s="310"/>
      <c r="M6" s="311"/>
      <c r="N6" s="314"/>
      <c r="O6" s="315"/>
      <c r="P6" s="343"/>
      <c r="Q6" s="344"/>
      <c r="R6" s="344"/>
      <c r="S6" s="345"/>
      <c r="T6" s="351"/>
      <c r="U6" s="352"/>
      <c r="V6" s="352"/>
      <c r="W6" s="352"/>
      <c r="X6" s="353"/>
      <c r="Y6" s="131"/>
      <c r="Z6" s="319"/>
      <c r="AA6" s="363"/>
      <c r="AB6" s="364"/>
      <c r="AC6" s="365"/>
      <c r="AD6" s="354" t="s">
        <v>141</v>
      </c>
      <c r="AE6" s="355"/>
      <c r="AF6" s="338"/>
      <c r="AG6" s="338" t="s">
        <v>140</v>
      </c>
      <c r="AH6" s="338"/>
      <c r="AI6" s="338" t="s">
        <v>132</v>
      </c>
      <c r="AJ6" s="359"/>
      <c r="AK6" s="337" t="s">
        <v>141</v>
      </c>
      <c r="AL6" s="338"/>
      <c r="AM6" s="338" t="s">
        <v>140</v>
      </c>
      <c r="AN6" s="338"/>
      <c r="AO6" s="338" t="s">
        <v>132</v>
      </c>
      <c r="AP6" s="339"/>
      <c r="AQ6" s="337" t="s">
        <v>141</v>
      </c>
      <c r="AR6" s="338"/>
      <c r="AS6" s="338" t="s">
        <v>140</v>
      </c>
      <c r="AT6" s="338"/>
      <c r="AU6" s="338" t="s">
        <v>132</v>
      </c>
      <c r="AV6" s="347"/>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0"/>
      <c r="B7" s="141" t="s">
        <v>133</v>
      </c>
      <c r="C7" s="133" t="s">
        <v>9</v>
      </c>
      <c r="D7" s="326"/>
      <c r="E7" s="330"/>
      <c r="F7" s="326"/>
      <c r="G7" s="326"/>
      <c r="H7" s="326"/>
      <c r="I7" s="326"/>
      <c r="J7" s="326"/>
      <c r="K7" s="333"/>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0"/>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07" t="s">
        <v>176</v>
      </c>
      <c r="AY7" s="307"/>
      <c r="AZ7" s="307"/>
      <c r="BA7" s="307"/>
      <c r="BB7" s="307"/>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18" si="532">+BA344+1</f>
        <v>128</v>
      </c>
      <c r="BB345" s="130">
        <v>0</v>
      </c>
      <c r="BC345" s="27">
        <f t="shared" ref="BC345:BC376" si="533">+BC344+BB345</f>
        <v>22</v>
      </c>
      <c r="BD345" s="238">
        <f t="shared" ref="BD345:BD418"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87" ht="18" customHeight="1" x14ac:dyDescent="0.55000000000000004">
      <c r="A417" s="179">
        <v>44241</v>
      </c>
      <c r="B417" s="240">
        <v>8</v>
      </c>
      <c r="C417" s="154">
        <f t="shared" ref="C417" si="1226">+B417+C416</f>
        <v>4869</v>
      </c>
      <c r="D417" s="154">
        <f t="shared" ref="D417" si="1227">+C417-F417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256">
        <v>229</v>
      </c>
      <c r="Z417" s="75">
        <f t="shared" ref="Z417" si="1228">+A417</f>
        <v>44241</v>
      </c>
      <c r="AA417" s="230">
        <f t="shared" ref="AA417" si="1229">+AF417+AL417+AR417</f>
        <v>11764</v>
      </c>
      <c r="AB417" s="230">
        <f t="shared" ref="AB417" si="1230">+AH417+AN417+AT417</f>
        <v>11090</v>
      </c>
      <c r="AC417" s="231">
        <f t="shared" ref="AC417" si="1231">+AJ417+AP417+AV417</f>
        <v>202</v>
      </c>
      <c r="AD417" s="183">
        <f t="shared" ref="AD417" si="1232">+AF417-AF416</f>
        <v>12</v>
      </c>
      <c r="AE417" s="243">
        <f t="shared" ref="AE417" si="1233">+AE416+AD417</f>
        <v>9574</v>
      </c>
      <c r="AF417" s="155">
        <v>10779</v>
      </c>
      <c r="AG417" s="184">
        <f t="shared" ref="AG417" si="1234">+AH417-AH416</f>
        <v>25</v>
      </c>
      <c r="AH417" s="155">
        <v>10185</v>
      </c>
      <c r="AI417" s="184">
        <f t="shared" ref="AI417" si="1235">+AJ417-AJ416</f>
        <v>0</v>
      </c>
      <c r="AJ417" s="185">
        <v>193</v>
      </c>
      <c r="AK417" s="186">
        <f t="shared" ref="AK417" si="1236">+AL417-AL416</f>
        <v>0</v>
      </c>
      <c r="AL417" s="155">
        <v>48</v>
      </c>
      <c r="AM417" s="184">
        <f t="shared" ref="AM417" si="1237">+AN417-AN416</f>
        <v>0</v>
      </c>
      <c r="AN417" s="155">
        <v>46</v>
      </c>
      <c r="AO417" s="184">
        <f t="shared" ref="AO417" si="1238">+AP417-AP416</f>
        <v>0</v>
      </c>
      <c r="AP417" s="187">
        <v>0</v>
      </c>
      <c r="AQ417" s="186">
        <f t="shared" ref="AQ417" si="1239">+AR417-AR416</f>
        <v>0</v>
      </c>
      <c r="AR417" s="155">
        <v>937</v>
      </c>
      <c r="AS417" s="184">
        <f t="shared" ref="AS417" si="1240">+AT417-AT416</f>
        <v>0</v>
      </c>
      <c r="AT417" s="155">
        <v>859</v>
      </c>
      <c r="AU417" s="184">
        <f t="shared" ref="AU417" si="1241">+AV417-AV416</f>
        <v>0</v>
      </c>
      <c r="AV417" s="188">
        <v>9</v>
      </c>
      <c r="AW417" s="255">
        <v>256</v>
      </c>
      <c r="AX417" s="237">
        <v>44241</v>
      </c>
      <c r="AY417" s="6">
        <v>0</v>
      </c>
      <c r="AZ417" s="238">
        <f t="shared" ref="AZ417" si="1242">+AZ416+AY417</f>
        <v>410</v>
      </c>
      <c r="BA417" s="238">
        <f t="shared" si="532"/>
        <v>200</v>
      </c>
      <c r="BB417" s="130">
        <v>1</v>
      </c>
      <c r="BC417" s="27">
        <f t="shared" ref="BC417" si="1243">+BC416+BB417</f>
        <v>964</v>
      </c>
      <c r="BD417" s="238">
        <f t="shared" si="534"/>
        <v>235</v>
      </c>
      <c r="BE417" s="229">
        <f t="shared" ref="BE417" si="1244">+Z417</f>
        <v>44241</v>
      </c>
      <c r="BF417" s="132">
        <f t="shared" ref="BF417:BF418" si="1245">+B417</f>
        <v>8</v>
      </c>
      <c r="BG417" s="229">
        <f t="shared" ref="BG417" si="1246">+A417</f>
        <v>44241</v>
      </c>
      <c r="BH417" s="132">
        <f t="shared" ref="BH417" si="1247">+C417</f>
        <v>4869</v>
      </c>
      <c r="BI417" s="1">
        <f t="shared" ref="BI417" si="1248">+BE417</f>
        <v>44241</v>
      </c>
      <c r="BJ417">
        <f t="shared" ref="BJ417" si="1249">+L417</f>
        <v>10</v>
      </c>
      <c r="BK417">
        <f t="shared" ref="BK417" si="1250">+M417</f>
        <v>10</v>
      </c>
      <c r="BL417" s="1">
        <f t="shared" ref="BL417" si="1251">+BI417</f>
        <v>44241</v>
      </c>
      <c r="BM417">
        <f t="shared" ref="BM417" si="1252">+BM416+BJ417</f>
        <v>8075</v>
      </c>
      <c r="BN417">
        <f t="shared" ref="BN417" si="1253">+BN416+BK417</f>
        <v>3655</v>
      </c>
      <c r="BO417" s="179">
        <f t="shared" ref="BO417" si="1254">+A417</f>
        <v>44241</v>
      </c>
      <c r="BP417">
        <f t="shared" ref="BP417" si="1255">+AF417</f>
        <v>10779</v>
      </c>
      <c r="BQ417">
        <f t="shared" ref="BQ417" si="1256">+AH417</f>
        <v>10185</v>
      </c>
      <c r="BR417">
        <f t="shared" ref="BR417" si="1257">+AJ417</f>
        <v>193</v>
      </c>
      <c r="BS417" s="179">
        <f t="shared" ref="BS417" si="1258">+A417</f>
        <v>44241</v>
      </c>
      <c r="BT417">
        <f t="shared" ref="BT417" si="1259">+AL417</f>
        <v>48</v>
      </c>
      <c r="BU417">
        <f t="shared" ref="BU417" si="1260">+AN417</f>
        <v>46</v>
      </c>
      <c r="BV417">
        <f t="shared" ref="BV417" si="1261">+AP417</f>
        <v>0</v>
      </c>
      <c r="BW417" s="179">
        <f t="shared" ref="BW417" si="1262">+A417</f>
        <v>44241</v>
      </c>
      <c r="BX417">
        <f t="shared" ref="BX417" si="1263">+AR417</f>
        <v>937</v>
      </c>
      <c r="BY417">
        <f t="shared" ref="BY417" si="1264">+AT417</f>
        <v>859</v>
      </c>
      <c r="BZ417">
        <f t="shared" ref="BZ417" si="1265">+AV417</f>
        <v>9</v>
      </c>
      <c r="CA417" s="179">
        <f t="shared" ref="CA417" si="1266">+A417</f>
        <v>44241</v>
      </c>
      <c r="CB417">
        <f t="shared" ref="CB417" si="1267">+AD417</f>
        <v>12</v>
      </c>
      <c r="CC417">
        <f t="shared" ref="CC417" si="1268">+AG417</f>
        <v>25</v>
      </c>
      <c r="CD417" s="179">
        <f t="shared" ref="CD417" si="1269">+A417</f>
        <v>44241</v>
      </c>
      <c r="CE417">
        <f t="shared" ref="CE417" si="1270">+AI417</f>
        <v>0</v>
      </c>
      <c r="CF417" s="1">
        <f t="shared" ref="CF417" si="1271">+Z417</f>
        <v>44241</v>
      </c>
      <c r="CG417" s="282">
        <f t="shared" ref="CG417" si="1272">+AD417</f>
        <v>12</v>
      </c>
      <c r="CH417" s="284">
        <f t="shared" ref="CH417" si="1273">+Z417</f>
        <v>44241</v>
      </c>
      <c r="CI417" s="283">
        <f t="shared" ref="CI417" si="1274">+AI417</f>
        <v>0</v>
      </c>
    </row>
    <row r="418" spans="1:87" ht="18" customHeight="1" x14ac:dyDescent="0.55000000000000004">
      <c r="A418" s="179">
        <v>44242</v>
      </c>
      <c r="B418" s="240">
        <v>16</v>
      </c>
      <c r="C418" s="154">
        <f t="shared" ref="C418" si="1275">+B418+C417</f>
        <v>4885</v>
      </c>
      <c r="D418" s="154">
        <f t="shared" ref="D418" si="1276">+C418-F418</f>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256">
        <v>230</v>
      </c>
      <c r="Z418" s="75">
        <f t="shared" ref="Z418" si="1277">+A418</f>
        <v>44242</v>
      </c>
      <c r="AA418" s="230">
        <f t="shared" ref="AA418" si="1278">+AF418+AL418+AR418</f>
        <v>11773</v>
      </c>
      <c r="AB418" s="230">
        <f t="shared" ref="AB418" si="1279">+AH418+AN418+AT418</f>
        <v>11112</v>
      </c>
      <c r="AC418" s="231">
        <f t="shared" ref="AC418" si="1280">+AJ418+AP418+AV418</f>
        <v>202</v>
      </c>
      <c r="AD418" s="183">
        <f t="shared" ref="AD418" si="1281">+AF418-AF417</f>
        <v>9</v>
      </c>
      <c r="AE418" s="243">
        <f t="shared" ref="AE418" si="1282">+AE417+AD418</f>
        <v>9583</v>
      </c>
      <c r="AF418" s="155">
        <v>10788</v>
      </c>
      <c r="AG418" s="184">
        <f t="shared" ref="AG418" si="1283">+AH418-AH417</f>
        <v>22</v>
      </c>
      <c r="AH418" s="155">
        <v>10207</v>
      </c>
      <c r="AI418" s="184">
        <f t="shared" ref="AI418" si="1284">+AJ418-AJ417</f>
        <v>0</v>
      </c>
      <c r="AJ418" s="185">
        <v>193</v>
      </c>
      <c r="AK418" s="186">
        <f t="shared" ref="AK418" si="1285">+AL418-AL417</f>
        <v>0</v>
      </c>
      <c r="AL418" s="155">
        <v>48</v>
      </c>
      <c r="AM418" s="184">
        <f t="shared" ref="AM418" si="1286">+AN418-AN417</f>
        <v>0</v>
      </c>
      <c r="AN418" s="155">
        <v>46</v>
      </c>
      <c r="AO418" s="184">
        <f t="shared" ref="AO418" si="1287">+AP418-AP417</f>
        <v>0</v>
      </c>
      <c r="AP418" s="187">
        <v>0</v>
      </c>
      <c r="AQ418" s="186">
        <f t="shared" ref="AQ418" si="1288">+AR418-AR417</f>
        <v>0</v>
      </c>
      <c r="AR418" s="155">
        <v>937</v>
      </c>
      <c r="AS418" s="184">
        <f t="shared" ref="AS418" si="1289">+AT418-AT417</f>
        <v>0</v>
      </c>
      <c r="AT418" s="155">
        <v>859</v>
      </c>
      <c r="AU418" s="184">
        <f t="shared" ref="AU418" si="1290">+AV418-AV417</f>
        <v>0</v>
      </c>
      <c r="AV418" s="188">
        <v>9</v>
      </c>
      <c r="AW418" s="255">
        <v>257</v>
      </c>
      <c r="AX418" s="237">
        <f>+A418</f>
        <v>44242</v>
      </c>
      <c r="AY418" s="6">
        <v>0</v>
      </c>
      <c r="AZ418" s="238">
        <f t="shared" ref="AZ418" si="1291">+AZ417+AY418</f>
        <v>410</v>
      </c>
      <c r="BA418" s="238">
        <f t="shared" si="532"/>
        <v>201</v>
      </c>
      <c r="BB418" s="130">
        <v>0</v>
      </c>
      <c r="BC418" s="27">
        <f t="shared" ref="BC418" si="1292">+BC417+BB418</f>
        <v>964</v>
      </c>
      <c r="BD418" s="238">
        <f t="shared" si="534"/>
        <v>236</v>
      </c>
      <c r="BE418" s="229">
        <f t="shared" ref="BE418" si="1293">+Z418</f>
        <v>44242</v>
      </c>
      <c r="BF418" s="132">
        <f t="shared" ref="BF418" si="1294">+B418</f>
        <v>16</v>
      </c>
      <c r="BG418" s="229">
        <f t="shared" ref="BG418" si="1295">+A418</f>
        <v>44242</v>
      </c>
      <c r="BH418" s="132">
        <f t="shared" ref="BH418" si="1296">+C418</f>
        <v>4885</v>
      </c>
      <c r="BI418" s="1">
        <f t="shared" ref="BI418" si="1297">+BE418</f>
        <v>44242</v>
      </c>
      <c r="BJ418">
        <f t="shared" ref="BJ418" si="1298">+L418</f>
        <v>11</v>
      </c>
      <c r="BK418">
        <f t="shared" ref="BK418" si="1299">+M418</f>
        <v>11</v>
      </c>
      <c r="BL418" s="1">
        <f t="shared" ref="BL418" si="1300">+BI418</f>
        <v>44242</v>
      </c>
      <c r="BM418">
        <f t="shared" ref="BM418" si="1301">+BM417+BJ418</f>
        <v>8086</v>
      </c>
      <c r="BN418">
        <f t="shared" ref="BN418" si="1302">+BN417+BK418</f>
        <v>3666</v>
      </c>
      <c r="BO418" s="179">
        <f t="shared" ref="BO418" si="1303">+A418</f>
        <v>44242</v>
      </c>
      <c r="BP418">
        <f t="shared" ref="BP418" si="1304">+AF418</f>
        <v>10788</v>
      </c>
      <c r="BQ418">
        <f t="shared" ref="BQ418" si="1305">+AH418</f>
        <v>10207</v>
      </c>
      <c r="BR418">
        <f t="shared" ref="BR418" si="1306">+AJ418</f>
        <v>193</v>
      </c>
      <c r="BS418" s="179">
        <f t="shared" ref="BS418" si="1307">+A418</f>
        <v>44242</v>
      </c>
      <c r="BT418">
        <f t="shared" ref="BT418" si="1308">+AL418</f>
        <v>48</v>
      </c>
      <c r="BU418">
        <f t="shared" ref="BU418" si="1309">+AN418</f>
        <v>46</v>
      </c>
      <c r="BV418">
        <f t="shared" ref="BV418" si="1310">+AP418</f>
        <v>0</v>
      </c>
      <c r="BW418" s="179">
        <f t="shared" ref="BW418" si="1311">+A418</f>
        <v>44242</v>
      </c>
      <c r="BX418">
        <f t="shared" ref="BX418" si="1312">+AR418</f>
        <v>937</v>
      </c>
      <c r="BY418">
        <f t="shared" ref="BY418" si="1313">+AT418</f>
        <v>859</v>
      </c>
      <c r="BZ418">
        <f t="shared" ref="BZ418" si="1314">+AV418</f>
        <v>9</v>
      </c>
      <c r="CA418" s="179">
        <f t="shared" ref="CA418" si="1315">+A418</f>
        <v>44242</v>
      </c>
      <c r="CB418">
        <f t="shared" ref="CB418" si="1316">+AD418</f>
        <v>9</v>
      </c>
      <c r="CC418">
        <f t="shared" ref="CC418" si="1317">+AG418</f>
        <v>22</v>
      </c>
      <c r="CD418" s="179">
        <f t="shared" ref="CD418" si="1318">+A418</f>
        <v>44242</v>
      </c>
      <c r="CE418">
        <f t="shared" ref="CE418" si="1319">+AI418</f>
        <v>0</v>
      </c>
      <c r="CF418" s="1">
        <f t="shared" ref="CF418" si="1320">+Z418</f>
        <v>44242</v>
      </c>
      <c r="CG418" s="282">
        <f t="shared" ref="CG418" si="1321">+AD418</f>
        <v>9</v>
      </c>
      <c r="CH418" s="284">
        <f t="shared" ref="CH418" si="1322">+Z418</f>
        <v>44242</v>
      </c>
      <c r="CI418" s="283">
        <f t="shared" ref="CI418" si="1323">+AI418</f>
        <v>0</v>
      </c>
    </row>
    <row r="419" spans="1:87" ht="18" customHeight="1" x14ac:dyDescent="0.55000000000000004">
      <c r="A419" s="179"/>
      <c r="B419" s="147"/>
      <c r="C419" s="154"/>
      <c r="D419" s="154"/>
      <c r="E419" s="147"/>
      <c r="F419" s="147"/>
      <c r="G419" s="147"/>
      <c r="H419" s="135"/>
      <c r="I419" s="147"/>
      <c r="J419" s="135"/>
      <c r="K419" s="42"/>
      <c r="L419" s="146"/>
      <c r="M419" s="147"/>
      <c r="N419" s="135"/>
      <c r="O419" s="135"/>
      <c r="P419" s="147"/>
      <c r="Q419" s="147"/>
      <c r="R419" s="135"/>
      <c r="S419" s="135"/>
      <c r="T419" s="147"/>
      <c r="U419" s="147"/>
      <c r="V419" s="135"/>
      <c r="W419" s="42"/>
      <c r="X419" s="148"/>
      <c r="Z419" s="75"/>
      <c r="AA419" s="230"/>
      <c r="AB419" s="230"/>
      <c r="AC419" s="231"/>
      <c r="AD419" s="183"/>
      <c r="AE419" s="243"/>
      <c r="AF419" s="155"/>
      <c r="AG419" s="184"/>
      <c r="AH419" s="155"/>
      <c r="AI419" s="184"/>
      <c r="AJ419" s="185"/>
      <c r="AK419" s="186"/>
      <c r="AL419" s="155"/>
      <c r="AM419" s="184"/>
      <c r="AN419" s="155"/>
      <c r="AO419" s="184"/>
      <c r="AP419" s="187"/>
      <c r="AQ419" s="186"/>
      <c r="AR419" s="155"/>
      <c r="AS419" s="184"/>
      <c r="AT419" s="155"/>
      <c r="AU419" s="184"/>
      <c r="AV419" s="188"/>
      <c r="AX419"/>
      <c r="AY419"/>
      <c r="AZ419"/>
      <c r="BB419"/>
      <c r="BP419" s="45"/>
      <c r="BQ419" s="45"/>
      <c r="BR419" s="45"/>
      <c r="BS419" s="45"/>
    </row>
    <row r="420" spans="1:87" ht="7" customHeight="1" thickBot="1" x14ac:dyDescent="0.6">
      <c r="A420" s="66"/>
      <c r="B420" s="146"/>
      <c r="C420" s="154"/>
      <c r="D420" s="147"/>
      <c r="E420" s="147"/>
      <c r="F420" s="147"/>
      <c r="G420" s="147"/>
      <c r="H420" s="135"/>
      <c r="I420" s="147"/>
      <c r="J420" s="135"/>
      <c r="K420" s="148"/>
      <c r="L420" s="146"/>
      <c r="M420" s="147"/>
      <c r="N420" s="135"/>
      <c r="O420" s="135"/>
      <c r="P420" s="147"/>
      <c r="Q420" s="147"/>
      <c r="R420" s="135"/>
      <c r="S420" s="135"/>
      <c r="T420" s="147"/>
      <c r="U420" s="147"/>
      <c r="V420" s="135"/>
      <c r="W420" s="42"/>
      <c r="X420" s="148"/>
      <c r="Z420" s="66"/>
      <c r="AA420" s="64"/>
      <c r="AB420" s="64"/>
      <c r="AC420" s="64"/>
      <c r="AD420" s="183"/>
      <c r="AE420" s="243"/>
      <c r="AF420" s="155"/>
      <c r="AG420" s="184"/>
      <c r="AH420" s="155"/>
      <c r="AI420" s="184"/>
      <c r="AJ420" s="185"/>
      <c r="AK420" s="186"/>
      <c r="AL420" s="155"/>
      <c r="AM420" s="184"/>
      <c r="AN420" s="155"/>
      <c r="AO420" s="184"/>
      <c r="AP420" s="187"/>
      <c r="AQ420" s="186"/>
      <c r="AR420" s="155"/>
      <c r="AS420" s="184"/>
      <c r="AT420" s="155"/>
      <c r="AU420" s="184"/>
      <c r="AV420" s="188"/>
    </row>
    <row r="421" spans="1:87" x14ac:dyDescent="0.55000000000000004">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AY421" s="45" t="s">
        <v>476</v>
      </c>
      <c r="BB421" s="45" t="s">
        <v>475</v>
      </c>
    </row>
    <row r="422" spans="1:87" x14ac:dyDescent="0.55000000000000004">
      <c r="AI422" s="259">
        <f>SUM(AI189:AI419)</f>
        <v>186</v>
      </c>
      <c r="AY422" s="45">
        <f>SUM(AY359:AY413)</f>
        <v>69</v>
      </c>
      <c r="BB422" s="45">
        <f>SUM(BB374:BB413)</f>
        <v>941</v>
      </c>
    </row>
    <row r="423" spans="1:87" x14ac:dyDescent="0.55000000000000004">
      <c r="L423">
        <f>SUM(L97:L422)</f>
        <v>8086</v>
      </c>
      <c r="P423">
        <f>SUM(P97:P422)</f>
        <v>1637</v>
      </c>
      <c r="AD423">
        <f>SUM(AD188:AD194)</f>
        <v>82</v>
      </c>
    </row>
    <row r="424" spans="1:87" ht="15.5" customHeight="1" x14ac:dyDescent="0.55000000000000004">
      <c r="A424" s="130"/>
      <c r="D424">
        <f>SUM(B229:B259)</f>
        <v>435</v>
      </c>
      <c r="Z424" s="130"/>
      <c r="AA424" s="130"/>
      <c r="AB424" s="130"/>
      <c r="AC424" s="130"/>
      <c r="AF424">
        <f>SUM(AD188:AD419)</f>
        <v>9585</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91"/>
  <sheetViews>
    <sheetView workbookViewId="0">
      <pane xSplit="3" ySplit="1" topLeftCell="D172" activePane="bottomRight" state="frozen"/>
      <selection pane="topRight" activeCell="C1" sqref="C1"/>
      <selection pane="bottomLeft" activeCell="A2" sqref="A2"/>
      <selection pane="bottomRight" activeCell="E181" sqref="E18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81"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f t="shared" ref="B181" si="79">SUM(D181:AB181)-I181</f>
        <v>16</v>
      </c>
      <c r="C181" s="1">
        <v>44242</v>
      </c>
      <c r="D181">
        <v>5</v>
      </c>
      <c r="E181">
        <v>8</v>
      </c>
      <c r="F181">
        <v>1</v>
      </c>
      <c r="G181">
        <v>2</v>
      </c>
      <c r="I181" s="265">
        <f t="shared" si="63"/>
        <v>0</v>
      </c>
      <c r="AC181" s="1">
        <f t="shared" ref="AC181" si="80">+C181</f>
        <v>44242</v>
      </c>
      <c r="AD181" s="266">
        <f t="shared" ref="AD181" si="81">+B181</f>
        <v>16</v>
      </c>
      <c r="AE181">
        <f t="shared" ref="AE181" si="82">+D181</f>
        <v>5</v>
      </c>
    </row>
    <row r="182" spans="2:31" x14ac:dyDescent="0.55000000000000004">
      <c r="B182" s="265"/>
      <c r="C182" s="1"/>
      <c r="I182" s="265"/>
      <c r="AC182" s="1"/>
      <c r="AD182" s="266"/>
    </row>
    <row r="183" spans="2:31" x14ac:dyDescent="0.55000000000000004">
      <c r="B183" s="240"/>
      <c r="C183" s="1"/>
      <c r="AC183" s="278">
        <v>1</v>
      </c>
    </row>
    <row r="184" spans="2:31" s="264" customFormat="1" ht="5" customHeight="1" x14ac:dyDescent="0.55000000000000004">
      <c r="B184" s="263"/>
      <c r="C184" s="262"/>
      <c r="AB184" s="5"/>
    </row>
    <row r="185" spans="2:31" ht="5.5" customHeight="1" x14ac:dyDescent="0.55000000000000004">
      <c r="B185" s="256"/>
      <c r="C185" s="1"/>
    </row>
    <row r="186" spans="2:31" x14ac:dyDescent="0.55000000000000004">
      <c r="B186">
        <f>SUM(B2:B185)</f>
        <v>2531</v>
      </c>
      <c r="C186" s="1" t="s">
        <v>348</v>
      </c>
      <c r="D186" s="27">
        <f>SUM(D2:D185)</f>
        <v>882</v>
      </c>
      <c r="E186" s="27">
        <f>SUM(E2:E185)</f>
        <v>448</v>
      </c>
      <c r="F186" s="27">
        <f>SUM(F2:F185)</f>
        <v>236</v>
      </c>
      <c r="G186" s="27">
        <f>SUM(G2:G185)</f>
        <v>187</v>
      </c>
      <c r="H186" s="27">
        <f>SUM(H2:H185)</f>
        <v>179</v>
      </c>
      <c r="J186">
        <f t="shared" ref="J186:AA186" si="83">SUM(J2:J185)</f>
        <v>43</v>
      </c>
      <c r="K186">
        <f t="shared" si="83"/>
        <v>2</v>
      </c>
      <c r="L186">
        <f t="shared" si="83"/>
        <v>7</v>
      </c>
      <c r="M186">
        <f t="shared" si="83"/>
        <v>18</v>
      </c>
      <c r="N186">
        <f t="shared" si="83"/>
        <v>12</v>
      </c>
      <c r="O186">
        <f t="shared" si="83"/>
        <v>25</v>
      </c>
      <c r="P186">
        <f t="shared" si="83"/>
        <v>29</v>
      </c>
      <c r="Q186">
        <f t="shared" si="83"/>
        <v>2</v>
      </c>
      <c r="R186">
        <f t="shared" si="83"/>
        <v>11</v>
      </c>
      <c r="S186">
        <f t="shared" si="83"/>
        <v>14</v>
      </c>
      <c r="T186">
        <f t="shared" si="83"/>
        <v>38</v>
      </c>
      <c r="U186">
        <f t="shared" si="83"/>
        <v>56</v>
      </c>
      <c r="V186">
        <f t="shared" si="83"/>
        <v>76</v>
      </c>
      <c r="W186">
        <f t="shared" si="83"/>
        <v>25</v>
      </c>
      <c r="X186">
        <f t="shared" si="83"/>
        <v>33</v>
      </c>
      <c r="Y186">
        <f t="shared" si="83"/>
        <v>123</v>
      </c>
      <c r="Z186">
        <f t="shared" si="83"/>
        <v>42</v>
      </c>
      <c r="AA186">
        <f t="shared" si="83"/>
        <v>43</v>
      </c>
    </row>
    <row r="187" spans="2:31" x14ac:dyDescent="0.55000000000000004">
      <c r="C187" s="1"/>
    </row>
    <row r="188" spans="2:31" ht="5" customHeight="1" x14ac:dyDescent="0.55000000000000004">
      <c r="C188" s="1"/>
    </row>
    <row r="191" spans="2:31" x14ac:dyDescent="0.55000000000000004">
      <c r="B191" s="240"/>
      <c r="J19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T122"/>
  <sheetViews>
    <sheetView tabSelected="1" topLeftCell="A106" zoomScale="70" zoomScaleNormal="70" workbookViewId="0">
      <selection activeCell="V117" sqref="V117"/>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row r="122" spans="20:20" x14ac:dyDescent="0.55000000000000004">
      <c r="T122">
        <f>428-287</f>
        <v>141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24"/>
  <sheetViews>
    <sheetView topLeftCell="A2" workbookViewId="0">
      <pane xSplit="2" ySplit="2" topLeftCell="C218" activePane="bottomRight" state="frozen"/>
      <selection activeCell="O24" sqref="O24"/>
      <selection pane="topRight" activeCell="O24" sqref="O24"/>
      <selection pane="bottomLeft" activeCell="O24" sqref="O24"/>
      <selection pane="bottomRight" activeCell="D224" sqref="D22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U222"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ht="22.5" x14ac:dyDescent="0.55000000000000004">
      <c r="A222">
        <v>216</v>
      </c>
      <c r="B222" s="249"/>
      <c r="C222" s="45"/>
      <c r="D222" t="s">
        <v>512</v>
      </c>
      <c r="E222">
        <v>24</v>
      </c>
      <c r="F222">
        <v>184</v>
      </c>
      <c r="G222" s="1">
        <v>44242</v>
      </c>
      <c r="H222" s="130">
        <v>0</v>
      </c>
      <c r="I222" s="248">
        <f t="shared" ref="I222" si="296">+I221+H222</f>
        <v>981</v>
      </c>
      <c r="J222" s="130"/>
      <c r="K222" s="253">
        <f t="shared" ref="K222" si="297">+K221+J222</f>
        <v>977</v>
      </c>
      <c r="L222" s="276">
        <f t="shared" ref="L222" si="298">+L221+J222</f>
        <v>78</v>
      </c>
      <c r="M222" s="5"/>
      <c r="N222" s="253">
        <f t="shared" ref="N222" si="299">+N221+M222</f>
        <v>3</v>
      </c>
      <c r="O222" s="130">
        <v>0</v>
      </c>
      <c r="P222" s="130"/>
      <c r="Q222" s="6"/>
      <c r="R222" s="277">
        <f t="shared" ref="R222" si="300">+R221+Q222</f>
        <v>352</v>
      </c>
      <c r="S222" s="239">
        <f t="shared" ref="S222" si="301">+S221+Q222</f>
        <v>591</v>
      </c>
      <c r="T222" s="254">
        <f t="shared" ref="T222" si="302">+T221+O222-P222-Q222</f>
        <v>0</v>
      </c>
      <c r="U222" s="279">
        <f t="shared" ref="U222" si="303">+G222</f>
        <v>44242</v>
      </c>
      <c r="V222" s="5">
        <f t="shared" ref="V222" si="304">+H222</f>
        <v>0</v>
      </c>
      <c r="W222" s="27">
        <f t="shared" ref="W222" si="305">+I222</f>
        <v>981</v>
      </c>
      <c r="X222" s="254">
        <f t="shared" ref="X222" si="306">+X221+V222-J222</f>
        <v>0</v>
      </c>
      <c r="Y222" s="5">
        <f t="shared" ref="Y222" si="307">+O222</f>
        <v>0</v>
      </c>
      <c r="Z222" s="251">
        <f t="shared" ref="Z222" si="308">+Z221+Y222-P222-Q222</f>
        <v>0</v>
      </c>
    </row>
    <row r="223" spans="1:26" x14ac:dyDescent="0.55000000000000004">
      <c r="B223" s="249"/>
      <c r="C223" s="45"/>
      <c r="G223" s="1"/>
      <c r="H223" s="130"/>
      <c r="I223" s="248"/>
      <c r="J223" s="130"/>
      <c r="K223" s="253"/>
      <c r="L223" s="274"/>
      <c r="M223" s="5"/>
      <c r="N223" s="253"/>
      <c r="O223" s="130"/>
      <c r="P223" s="5"/>
      <c r="Q223" s="6"/>
      <c r="R223" s="270"/>
      <c r="S223" s="239"/>
      <c r="T223" s="254"/>
      <c r="U223" s="1"/>
      <c r="V223" s="5"/>
      <c r="W223" s="27"/>
      <c r="X223" s="254"/>
      <c r="Y223" s="5"/>
      <c r="Z223" s="251"/>
    </row>
    <row r="224"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6" t="s">
        <v>2</v>
      </c>
      <c r="C4" s="36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6" t="s">
        <v>38</v>
      </c>
      <c r="CI4" s="366"/>
      <c r="CJ4" s="366"/>
      <c r="CK4" s="366"/>
      <c r="CL4" s="366"/>
    </row>
    <row r="5" spans="2:90" x14ac:dyDescent="0.55000000000000004">
      <c r="B5" t="s">
        <v>3</v>
      </c>
      <c r="C5" t="s">
        <v>1</v>
      </c>
      <c r="D5" s="366" t="s">
        <v>4</v>
      </c>
      <c r="E5" s="36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2021-02-18T09:48:45Z</dcterms:modified>
</cp:coreProperties>
</file>