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F717797-EA6F-4EDD-8E86-FB366C9C0375}"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419" i="5" l="1"/>
  <c r="BC419" i="5"/>
  <c r="BA419" i="5"/>
  <c r="AZ419" i="5"/>
  <c r="AI419" i="5"/>
  <c r="CE419" i="5" s="1"/>
  <c r="AG419" i="5"/>
  <c r="CI419" i="5"/>
  <c r="CH419" i="5"/>
  <c r="CF419" i="5"/>
  <c r="CD419" i="5"/>
  <c r="CC419" i="5"/>
  <c r="CA419" i="5"/>
  <c r="BZ419" i="5"/>
  <c r="BY419" i="5"/>
  <c r="BX419" i="5"/>
  <c r="BW419" i="5"/>
  <c r="BV419" i="5"/>
  <c r="BU419" i="5"/>
  <c r="BT419" i="5"/>
  <c r="BS419" i="5"/>
  <c r="BR419" i="5"/>
  <c r="BQ419" i="5"/>
  <c r="BP419" i="5"/>
  <c r="BO419" i="5"/>
  <c r="BN419" i="5"/>
  <c r="BM419" i="5"/>
  <c r="BL419" i="5"/>
  <c r="BK419" i="5"/>
  <c r="BJ419" i="5"/>
  <c r="BI419" i="5"/>
  <c r="BG419" i="5"/>
  <c r="BF419" i="5"/>
  <c r="BE419" i="5"/>
  <c r="AX419" i="5"/>
  <c r="AU419" i="5"/>
  <c r="AS419" i="5"/>
  <c r="AQ419" i="5"/>
  <c r="AO419" i="5"/>
  <c r="AM419" i="5"/>
  <c r="AK419" i="5"/>
  <c r="AD419" i="5"/>
  <c r="AE419" i="5" s="1"/>
  <c r="AC419" i="5"/>
  <c r="AB419" i="5"/>
  <c r="AA419" i="5"/>
  <c r="Z419" i="5"/>
  <c r="C419" i="5"/>
  <c r="D419" i="5" s="1"/>
  <c r="AE182" i="7"/>
  <c r="AC182" i="7"/>
  <c r="I182" i="7"/>
  <c r="B182" i="7"/>
  <c r="AD182" i="7" s="1"/>
  <c r="Y223" i="6"/>
  <c r="Z223" i="6" s="1"/>
  <c r="X223" i="6"/>
  <c r="V223" i="6"/>
  <c r="U223" i="6"/>
  <c r="T223" i="6"/>
  <c r="S223" i="6"/>
  <c r="R223" i="6"/>
  <c r="N223" i="6"/>
  <c r="L223" i="6"/>
  <c r="K223" i="6"/>
  <c r="I223" i="6"/>
  <c r="W223" i="6" s="1"/>
  <c r="AB420" i="2"/>
  <c r="AA420" i="2"/>
  <c r="Z420" i="2"/>
  <c r="Y420" i="2"/>
  <c r="X420" i="2"/>
  <c r="W420" i="2"/>
  <c r="P420" i="2"/>
  <c r="O420" i="2"/>
  <c r="M420" i="2"/>
  <c r="K420" i="2"/>
  <c r="H420" i="2"/>
  <c r="AG418" i="5"/>
  <c r="CC418" i="5" s="1"/>
  <c r="Y222" i="6"/>
  <c r="V222" i="6"/>
  <c r="U222" i="6"/>
  <c r="I181" i="7"/>
  <c r="B181" i="7" s="1"/>
  <c r="AD181" i="7" s="1"/>
  <c r="AE181" i="7"/>
  <c r="AC181" i="7"/>
  <c r="CH418" i="5"/>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B419" i="2"/>
  <c r="AA419" i="2"/>
  <c r="Z419" i="2"/>
  <c r="Y419" i="2"/>
  <c r="X419" i="2"/>
  <c r="W419" i="2"/>
  <c r="P419" i="2"/>
  <c r="O419" i="2"/>
  <c r="M419" i="2"/>
  <c r="K419" i="2"/>
  <c r="H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E416" i="5"/>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G419" i="5" l="1"/>
  <c r="CB419" i="5"/>
  <c r="BH419" i="5"/>
  <c r="CE418" i="5"/>
  <c r="CF418" i="5"/>
  <c r="CF416" i="5"/>
  <c r="CB418" i="5"/>
  <c r="I420" i="2"/>
  <c r="CE417" i="5"/>
  <c r="CF417" i="5"/>
  <c r="CH417" i="5"/>
  <c r="I419" i="2"/>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3" i="5"/>
  <c r="CD378" i="5" l="1"/>
  <c r="CA378" i="5"/>
  <c r="BZ378" i="5"/>
  <c r="BY378" i="5"/>
  <c r="BX378" i="5"/>
  <c r="BW378" i="5"/>
  <c r="BV378" i="5"/>
  <c r="BU378" i="5"/>
  <c r="BT378" i="5"/>
  <c r="BS378" i="5"/>
  <c r="BR378" i="5"/>
  <c r="BQ378" i="5"/>
  <c r="BP378" i="5"/>
  <c r="BO378" i="5"/>
  <c r="BK378" i="5"/>
  <c r="BJ378" i="5"/>
  <c r="BG378" i="5"/>
  <c r="BF378" i="5"/>
  <c r="BB423"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87"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87"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87" i="7"/>
  <c r="Q187"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87" i="7"/>
  <c r="Z187" i="7"/>
  <c r="Y187" i="7"/>
  <c r="X187" i="7"/>
  <c r="W187" i="7"/>
  <c r="G187" i="7"/>
  <c r="V187" i="7"/>
  <c r="U187" i="7"/>
  <c r="T187" i="7"/>
  <c r="P187" i="7"/>
  <c r="O187" i="7"/>
  <c r="N187" i="7"/>
  <c r="M187" i="7"/>
  <c r="L187" i="7"/>
  <c r="E187"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2"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5"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3"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5" i="5"/>
  <c r="AD42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4" i="5"/>
  <c r="L424"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W222" i="6" s="1"/>
  <c r="D161" i="5"/>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BH412" i="5"/>
  <c r="D411" i="5"/>
  <c r="BH411" i="5"/>
  <c r="D410" i="5"/>
  <c r="BH410" i="5"/>
  <c r="D409" i="5"/>
  <c r="BH409" i="5"/>
  <c r="D408" i="5"/>
  <c r="BH408" i="5"/>
  <c r="H306" i="2"/>
  <c r="Y305" i="2"/>
  <c r="M277" i="2"/>
  <c r="AB276" i="2"/>
  <c r="I276" i="2"/>
  <c r="D418" i="5" l="1"/>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8" i="2" l="1"/>
  <c r="Y417" i="2"/>
  <c r="Y416" i="2"/>
  <c r="Y415" i="2"/>
  <c r="Y414" i="2"/>
  <c r="Y413" i="2"/>
  <c r="Y412" i="2"/>
  <c r="Y411" i="2"/>
  <c r="Y410" i="2"/>
  <c r="Y409" i="2"/>
  <c r="Y408" i="2"/>
  <c r="Y407" i="2"/>
  <c r="M358" i="2"/>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I406" i="2"/>
  <c r="AB405" i="2"/>
  <c r="I405" i="2"/>
  <c r="AB404" i="2"/>
  <c r="I404" i="2"/>
  <c r="AB403" i="2"/>
  <c r="I403" i="2"/>
  <c r="AB402" i="2"/>
  <c r="I402" i="2"/>
  <c r="AB401" i="2"/>
  <c r="I401" i="2"/>
  <c r="AB400" i="2"/>
  <c r="I400" i="2"/>
  <c r="AB399" i="2"/>
  <c r="I399" i="2"/>
  <c r="D187" i="7"/>
  <c r="AE164" i="7"/>
  <c r="J187" i="7"/>
  <c r="H187" i="7"/>
  <c r="B164" i="7"/>
  <c r="AD164" i="7" s="1"/>
  <c r="F187" i="7"/>
  <c r="AB418" i="2" l="1"/>
  <c r="I418" i="2"/>
  <c r="AB417" i="2"/>
  <c r="I417" i="2"/>
  <c r="AB416" i="2"/>
  <c r="I416" i="2"/>
  <c r="AB415" i="2"/>
  <c r="I415" i="2"/>
  <c r="AB414" i="2"/>
  <c r="I414" i="2"/>
  <c r="AB413" i="2"/>
  <c r="I413" i="2"/>
  <c r="AB412" i="2"/>
  <c r="I412" i="2"/>
  <c r="AB411" i="2"/>
  <c r="I411" i="2"/>
  <c r="AB410" i="2"/>
  <c r="I410" i="2"/>
  <c r="AB409" i="2"/>
  <c r="I409" i="2"/>
  <c r="AB408" i="2"/>
  <c r="I408" i="2"/>
  <c r="AB407" i="2"/>
  <c r="I407" i="2"/>
  <c r="B187" i="7"/>
</calcChain>
</file>

<file path=xl/sharedStrings.xml><?xml version="1.0" encoding="utf-8"?>
<sst xmlns="http://schemas.openxmlformats.org/spreadsheetml/2006/main" count="728" uniqueCount="514">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</sst>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numCache>
            </c:numRef>
          </c:cat>
          <c:val>
            <c:numRef>
              <c:f>国家衛健委発表に基づく感染状況!$X$27:$X$422</c:f>
              <c:numCache>
                <c:formatCode>#,##0_);[Red]\(#,##0\)</c:formatCode>
                <c:ptCount val="3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numCache>
            </c:numRef>
          </c:cat>
          <c:val>
            <c:numRef>
              <c:f>国家衛健委発表に基づく感染状況!$Y$27:$Y$422</c:f>
              <c:numCache>
                <c:formatCode>General</c:formatCode>
                <c:ptCount val="3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香港マカオ台湾の患者・海外輸入症例・無症状病原体保有者!$CB$29:$CB$421</c:f>
              <c:numCache>
                <c:formatCode>General</c:formatCode>
                <c:ptCount val="39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香港マカオ台湾の患者・海外輸入症例・無症状病原体保有者!$CC$29:$CC$421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香港マカオ台湾の患者・海外輸入症例・無症状病原体保有者!$CH$189:$CH$420</c:f>
              <c:numCache>
                <c:formatCode>m"月"d"日"</c:formatCode>
                <c:ptCount val="23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numCache>
            </c:numRef>
          </c:cat>
          <c:val>
            <c:numRef>
              <c:f>香港マカオ台湾の患者・海外輸入症例・無症状病原体保有者!$CI$189:$CI$420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香港マカオ台湾の患者・海外輸入症例・無症状病原体保有者!$CF$189:$CF$420</c:f>
              <c:numCache>
                <c:formatCode>m"月"d"日"</c:formatCode>
                <c:ptCount val="232"/>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numCache>
            </c:numRef>
          </c:cat>
          <c:val>
            <c:numRef>
              <c:f>香港マカオ台湾の患者・海外輸入症例・無症状病原体保有者!$CG$189:$CG$420</c:f>
              <c:numCache>
                <c:formatCode>General</c:formatCode>
                <c:ptCount val="232"/>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香港マカオ台湾の患者・海外輸入症例・無症状病原体保有者!$BE$70:$BE$421</c:f>
              <c:numCache>
                <c:formatCode>m"月"d"日"</c:formatCode>
                <c:ptCount val="3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numCache>
            </c:numRef>
          </c:cat>
          <c:val>
            <c:numRef>
              <c:f>香港マカオ台湾の患者・海外輸入症例・無症状病原体保有者!$BF$70:$BF$421</c:f>
              <c:numCache>
                <c:formatCode>General</c:formatCode>
                <c:ptCount val="3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香港マカオ台湾の患者・海外輸入症例・無症状病原体保有者!$BG$70:$BG$421</c:f>
              <c:numCache>
                <c:formatCode>m"月"d"日"</c:formatCode>
                <c:ptCount val="3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numCache>
            </c:numRef>
          </c:cat>
          <c:val>
            <c:numRef>
              <c:f>香港マカオ台湾の患者・海外輸入症例・無症状病原体保有者!$BH$70:$BH$421</c:f>
              <c:numCache>
                <c:formatCode>General</c:formatCode>
                <c:ptCount val="3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省市別輸入症例数変化!$D$2:$D$185</c:f>
              <c:numCache>
                <c:formatCode>General</c:formatCode>
                <c:ptCount val="184"/>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省市別輸入症例数変化!$E$2:$E$185</c:f>
              <c:numCache>
                <c:formatCode>General</c:formatCode>
                <c:ptCount val="184"/>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省市別輸入症例数変化!$F$2:$F$185</c:f>
              <c:numCache>
                <c:formatCode>General</c:formatCode>
                <c:ptCount val="184"/>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省市別輸入症例数変化!$G$2:$G$185</c:f>
              <c:numCache>
                <c:formatCode>General</c:formatCode>
                <c:ptCount val="184"/>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省市別輸入症例数変化!$H$2:$H$185</c:f>
              <c:numCache>
                <c:formatCode>General</c:formatCode>
                <c:ptCount val="184"/>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省市別輸入症例数変化!$C$2:$C$185</c:f>
              <c:numCache>
                <c:formatCode>m"月"d"日"</c:formatCode>
                <c:ptCount val="18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numCache>
            </c:numRef>
          </c:cat>
          <c:val>
            <c:numRef>
              <c:f>省市別輸入症例数変化!$I$2:$I$185</c:f>
              <c:numCache>
                <c:formatCode>0_);[Red]\(0\)</c:formatCode>
                <c:ptCount val="184"/>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2" formatCode="General">
                  <c:v>1</c:v>
                </c:pt>
              </c:numCache>
            </c:numRef>
          </c:cat>
          <c:val>
            <c:numRef>
              <c:f>省市別輸入症例数変化!$AD$2:$AD$184</c:f>
              <c:numCache>
                <c:formatCode>0_);[Red]\(0\)</c:formatCode>
                <c:ptCount val="183"/>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省市別輸入症例数変化!$AC$2:$AC$184</c:f>
              <c:numCache>
                <c:formatCode>m"月"d"日"</c:formatCode>
                <c:ptCount val="18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2" formatCode="General">
                  <c:v>1</c:v>
                </c:pt>
              </c:numCache>
            </c:numRef>
          </c:cat>
          <c:val>
            <c:numRef>
              <c:f>省市別輸入症例数変化!$AE$2:$AE$184</c:f>
              <c:numCache>
                <c:formatCode>General</c:formatCode>
                <c:ptCount val="183"/>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香港マカオ台湾の患者・海外輸入症例・無症状病原体保有者!$BP$29:$BP$421</c:f>
              <c:numCache>
                <c:formatCode>General</c:formatCode>
                <c:ptCount val="39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香港マカオ台湾の患者・海外輸入症例・無症状病原体保有者!$BQ$29:$BQ$421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香港マカオ台湾の患者・海外輸入症例・無症状病原体保有者!$BR$29:$BR$421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香港マカオ台湾の患者・海外輸入症例・無症状病原体保有者!$AX$169:$AX$420</c:f>
              <c:numCache>
                <c:formatCode>m"月"d"日"</c:formatCode>
                <c:ptCount val="2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numCache>
            </c:numRef>
          </c:cat>
          <c:val>
            <c:numRef>
              <c:f>香港マカオ台湾の患者・海外輸入症例・無症状病原体保有者!$AY$169:$AY$420</c:f>
              <c:numCache>
                <c:formatCode>General</c:formatCode>
                <c:ptCount val="25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香港マカオ台湾の患者・海外輸入症例・無症状病原体保有者!$AX$169:$AX$420</c:f>
              <c:numCache>
                <c:formatCode>m"月"d"日"</c:formatCode>
                <c:ptCount val="2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numCache>
            </c:numRef>
          </c:cat>
          <c:val>
            <c:numRef>
              <c:f>香港マカオ台湾の患者・海外輸入症例・無症状病原体保有者!$BB$169:$BB$420</c:f>
              <c:numCache>
                <c:formatCode>General</c:formatCode>
                <c:ptCount val="25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香港マカオ台湾の患者・海外輸入症例・無症状病原体保有者!$AX$169:$AX$420</c:f>
              <c:numCache>
                <c:formatCode>m"月"d"日"</c:formatCode>
                <c:ptCount val="2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numCache>
            </c:numRef>
          </c:cat>
          <c:val>
            <c:numRef>
              <c:f>香港マカオ台湾の患者・海外輸入症例・無症状病原体保有者!$AZ$169:$AZ$420</c:f>
              <c:numCache>
                <c:formatCode>General</c:formatCode>
                <c:ptCount val="25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香港マカオ台湾の患者・海外輸入症例・無症状病原体保有者!$AX$169:$AX$420</c:f>
              <c:numCache>
                <c:formatCode>m"月"d"日"</c:formatCode>
                <c:ptCount val="25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numCache>
            </c:numRef>
          </c:cat>
          <c:val>
            <c:numRef>
              <c:f>香港マカオ台湾の患者・海外輸入症例・無症状病原体保有者!$BC$169:$BC$420</c:f>
              <c:numCache>
                <c:formatCode>General</c:formatCode>
                <c:ptCount val="25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numCache>
            </c:numRef>
          </c:cat>
          <c:val>
            <c:numRef>
              <c:f>国家衛健委発表に基づく感染状況!$AA$27:$AA$422</c:f>
              <c:numCache>
                <c:formatCode>General</c:formatCode>
                <c:ptCount val="3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国家衛健委発表に基づく感染状況!$Z$27:$Z$422</c:f>
              <c:numCache>
                <c:formatCode>m"月"d"日"</c:formatCode>
                <c:ptCount val="3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numCache>
            </c:numRef>
          </c:cat>
          <c:val>
            <c:numRef>
              <c:f>国家衛健委発表に基づく感染状況!$AB$27:$AB$422</c:f>
              <c:numCache>
                <c:formatCode>General</c:formatCode>
                <c:ptCount val="3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香港マカオ台湾の患者・海外輸入症例・無症状病原体保有者!$BE$70:$BE$421</c:f>
              <c:numCache>
                <c:formatCode>m"月"d"日"</c:formatCode>
                <c:ptCount val="3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numCache>
            </c:numRef>
          </c:cat>
          <c:val>
            <c:numRef>
              <c:f>香港マカオ台湾の患者・海外輸入症例・無症状病原体保有者!$BF$70:$BF$421</c:f>
              <c:numCache>
                <c:formatCode>General</c:formatCode>
                <c:ptCount val="35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香港マカオ台湾の患者・海外輸入症例・無症状病原体保有者!$BG$70:$BG$421</c:f>
              <c:numCache>
                <c:formatCode>m"月"d"日"</c:formatCode>
                <c:ptCount val="35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numCache>
            </c:numRef>
          </c:cat>
          <c:val>
            <c:numRef>
              <c:f>香港マカオ台湾の患者・海外輸入症例・無症状病原体保有者!$BH$70:$BH$421</c:f>
              <c:numCache>
                <c:formatCode>General</c:formatCode>
                <c:ptCount val="35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香港マカオ台湾の患者・海外輸入症例・無症状病原体保有者!$BT$29:$BT$421</c:f>
              <c:numCache>
                <c:formatCode>General</c:formatCode>
                <c:ptCount val="39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香港マカオ台湾の患者・海外輸入症例・無症状病原体保有者!$BU$29:$BU$421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香港マカオ台湾の患者・海外輸入症例・無症状病原体保有者!$BV$29:$BV$421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香港マカオ台湾の患者・海外輸入症例・無症状病原体保有者!$BX$29:$BX$421</c:f>
              <c:numCache>
                <c:formatCode>General</c:formatCode>
                <c:ptCount val="39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香港マカオ台湾の患者・海外輸入症例・無症状病原体保有者!$BY$29:$BY$421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香港マカオ台湾の患者・海外輸入症例・無症状病原体保有者!$BZ$29:$BZ$421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香港マカオ台湾の患者・海外輸入症例・無症状病原体保有者!$BI$97:$BI$420</c:f>
              <c:numCache>
                <c:formatCode>m"月"d"日"</c:formatCode>
                <c:ptCount val="3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numCache>
            </c:numRef>
          </c:cat>
          <c:val>
            <c:numRef>
              <c:f>香港マカオ台湾の患者・海外輸入症例・無症状病原体保有者!$BJ$97:$BJ$420</c:f>
              <c:numCache>
                <c:formatCode>General</c:formatCode>
                <c:ptCount val="32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香港マカオ台湾の患者・海外輸入症例・無症状病原体保有者!$BI$97:$BI$420</c:f>
              <c:numCache>
                <c:formatCode>m"月"d"日"</c:formatCode>
                <c:ptCount val="3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numCache>
            </c:numRef>
          </c:cat>
          <c:val>
            <c:numRef>
              <c:f>香港マカオ台湾の患者・海外輸入症例・無症状病原体保有者!$BK$97:$BK$420</c:f>
              <c:numCache>
                <c:formatCode>General</c:formatCode>
                <c:ptCount val="32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香港マカオ台湾の患者・海外輸入症例・無症状病原体保有者!$BL$97:$BL$420</c:f>
              <c:numCache>
                <c:formatCode>m"月"d"日"</c:formatCode>
                <c:ptCount val="3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numCache>
            </c:numRef>
          </c:cat>
          <c:val>
            <c:numRef>
              <c:f>香港マカオ台湾の患者・海外輸入症例・無症状病原体保有者!$BM$97:$BM$420</c:f>
              <c:numCache>
                <c:formatCode>General</c:formatCode>
                <c:ptCount val="32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香港マカオ台湾の患者・海外輸入症例・無症状病原体保有者!$BL$97:$BL$420</c:f>
              <c:numCache>
                <c:formatCode>m"月"d"日"</c:formatCode>
                <c:ptCount val="32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numCache>
            </c:numRef>
          </c:cat>
          <c:val>
            <c:numRef>
              <c:f>香港マカオ台湾の患者・海外輸入症例・無症状病原体保有者!$BN$97:$BN$420</c:f>
              <c:numCache>
                <c:formatCode>General</c:formatCode>
                <c:ptCount val="32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香港マカオ台湾の患者・海外輸入症例・無症状病原体保有者!$CD$29:$CD$421</c:f>
              <c:numCache>
                <c:formatCode>m"月"d"日"</c:formatCode>
                <c:ptCount val="39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numCache>
            </c:numRef>
          </c:cat>
          <c:val>
            <c:numRef>
              <c:f>香港マカオ台湾の患者・海外輸入症例・無症状病原体保有者!$CE$29:$CE$421</c:f>
              <c:numCache>
                <c:formatCode>General</c:formatCode>
                <c:ptCount val="39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31"/>
  <sheetViews>
    <sheetView tabSelected="1" workbookViewId="0">
      <pane xSplit="2" ySplit="5" topLeftCell="J415" activePane="bottomRight" state="frozen"/>
      <selection pane="topRight" activeCell="C1" sqref="C1"/>
      <selection pane="bottomLeft" activeCell="A8" sqref="A8"/>
      <selection pane="bottomRight" activeCell="U418" sqref="U41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8" t="s">
        <v>78</v>
      </c>
      <c r="D1" s="288"/>
      <c r="E1" s="288"/>
      <c r="F1" s="288"/>
      <c r="G1" s="288"/>
      <c r="H1" s="288"/>
      <c r="I1" s="288"/>
      <c r="J1" s="288"/>
      <c r="K1" s="288"/>
      <c r="L1" s="288"/>
      <c r="M1" s="288"/>
      <c r="N1" s="288"/>
      <c r="O1" s="288"/>
      <c r="P1" s="87"/>
      <c r="Q1" s="87"/>
      <c r="R1" s="87"/>
      <c r="S1" s="87"/>
      <c r="T1" s="87"/>
      <c r="U1" s="86">
        <v>44244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5" t="s">
        <v>72</v>
      </c>
      <c r="D4" s="296"/>
      <c r="E4" s="296"/>
      <c r="F4" s="306"/>
      <c r="G4" s="295" t="s">
        <v>68</v>
      </c>
      <c r="H4" s="296"/>
      <c r="I4" s="301" t="s">
        <v>87</v>
      </c>
      <c r="J4" s="297" t="s">
        <v>71</v>
      </c>
      <c r="K4" s="298"/>
      <c r="L4" s="299" t="s">
        <v>70</v>
      </c>
      <c r="M4" s="300"/>
      <c r="N4" s="289" t="s">
        <v>73</v>
      </c>
      <c r="O4" s="290"/>
      <c r="P4" s="303" t="s">
        <v>92</v>
      </c>
      <c r="Q4" s="304"/>
      <c r="R4" s="303" t="s">
        <v>88</v>
      </c>
      <c r="S4" s="304"/>
      <c r="T4" s="305"/>
      <c r="U4" s="291" t="s">
        <v>75</v>
      </c>
    </row>
    <row r="5" spans="2:21" ht="18.5" customHeight="1" thickBot="1" x14ac:dyDescent="0.6">
      <c r="B5" s="63" t="s">
        <v>76</v>
      </c>
      <c r="C5" s="293" t="s">
        <v>69</v>
      </c>
      <c r="D5" s="294"/>
      <c r="E5" s="92" t="s">
        <v>9</v>
      </c>
      <c r="F5" s="71" t="s">
        <v>86</v>
      </c>
      <c r="G5" s="69" t="s">
        <v>69</v>
      </c>
      <c r="H5" s="70" t="s">
        <v>9</v>
      </c>
      <c r="I5" s="302"/>
      <c r="J5" s="69" t="s">
        <v>69</v>
      </c>
      <c r="K5" s="70" t="s">
        <v>74</v>
      </c>
      <c r="L5" s="69" t="s">
        <v>69</v>
      </c>
      <c r="M5" s="70" t="s">
        <v>9</v>
      </c>
      <c r="N5" s="69" t="s">
        <v>69</v>
      </c>
      <c r="O5" s="71" t="s">
        <v>9</v>
      </c>
      <c r="P5" s="88" t="s">
        <v>105</v>
      </c>
      <c r="Q5" s="71" t="s">
        <v>9</v>
      </c>
      <c r="R5" s="119" t="s">
        <v>90</v>
      </c>
      <c r="S5" s="68" t="s">
        <v>91</v>
      </c>
      <c r="T5" s="68" t="s">
        <v>89</v>
      </c>
      <c r="U5" s="292"/>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row>
    <row r="406" spans="2:28"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row>
    <row r="407" spans="2:28"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row>
    <row r="408" spans="2:28"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row>
    <row r="409" spans="2:28"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row>
    <row r="410" spans="2:28"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row>
    <row r="411" spans="2:28"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row>
    <row r="412" spans="2:28"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row>
    <row r="413" spans="2:28"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row>
    <row r="414" spans="2:28"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row>
    <row r="415" spans="2:28"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row>
    <row r="416" spans="2:28"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row>
    <row r="417" spans="2:28"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row>
    <row r="418" spans="2:28"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row>
    <row r="419" spans="2:28"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row>
    <row r="420" spans="2:28"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row>
    <row r="421" spans="2:28" x14ac:dyDescent="0.55000000000000004">
      <c r="B421" s="77"/>
      <c r="C421" s="59"/>
      <c r="D421" s="49"/>
      <c r="E421" s="61"/>
      <c r="F421" s="60"/>
      <c r="G421" s="59"/>
      <c r="H421" s="61"/>
      <c r="I421" s="55"/>
      <c r="J421" s="59"/>
      <c r="K421" s="61"/>
      <c r="L421" s="59"/>
      <c r="M421" s="61"/>
      <c r="N421" s="48"/>
      <c r="O421" s="60"/>
      <c r="P421" s="124"/>
      <c r="Q421" s="60"/>
      <c r="R421" s="48"/>
      <c r="S421" s="60"/>
      <c r="T421" s="60"/>
      <c r="U421" s="78"/>
    </row>
    <row r="422" spans="2:28" ht="9.5" customHeight="1" thickBot="1" x14ac:dyDescent="0.6">
      <c r="B422" s="66"/>
      <c r="C422" s="79"/>
      <c r="D422" s="80"/>
      <c r="E422" s="82"/>
      <c r="F422" s="95"/>
      <c r="G422" s="79"/>
      <c r="H422" s="82"/>
      <c r="I422" s="82"/>
      <c r="J422" s="79"/>
      <c r="K422" s="82"/>
      <c r="L422" s="79"/>
      <c r="M422" s="82"/>
      <c r="N422" s="83"/>
      <c r="O422" s="81"/>
      <c r="P422" s="94"/>
      <c r="Q422" s="95"/>
      <c r="R422" s="120"/>
      <c r="S422" s="95"/>
      <c r="T422" s="95"/>
      <c r="U422" s="67"/>
    </row>
    <row r="424" spans="2:28" ht="13" customHeight="1" x14ac:dyDescent="0.55000000000000004">
      <c r="E424" s="112"/>
      <c r="F424" s="113"/>
      <c r="G424" s="112" t="s">
        <v>80</v>
      </c>
      <c r="H424" s="113"/>
      <c r="I424" s="113"/>
      <c r="J424" s="113"/>
      <c r="U424" s="72"/>
    </row>
    <row r="425" spans="2:28" ht="13" customHeight="1" x14ac:dyDescent="0.55000000000000004">
      <c r="E425" s="112" t="s">
        <v>98</v>
      </c>
      <c r="F425" s="113"/>
      <c r="G425" s="286" t="s">
        <v>79</v>
      </c>
      <c r="H425" s="287"/>
      <c r="I425" s="112" t="s">
        <v>106</v>
      </c>
      <c r="J425" s="113"/>
    </row>
    <row r="426" spans="2:28" ht="13" customHeight="1" x14ac:dyDescent="0.55000000000000004">
      <c r="B426" s="130">
        <v>1</v>
      </c>
      <c r="E426" s="114" t="s">
        <v>108</v>
      </c>
      <c r="F426" s="113"/>
      <c r="G426" s="115"/>
      <c r="H426" s="115"/>
      <c r="I426" s="112" t="s">
        <v>107</v>
      </c>
      <c r="J426" s="113"/>
    </row>
    <row r="427" spans="2:28" ht="18.5" customHeight="1" x14ac:dyDescent="0.55000000000000004">
      <c r="E427" s="112" t="s">
        <v>96</v>
      </c>
      <c r="F427" s="113"/>
      <c r="G427" s="112" t="s">
        <v>97</v>
      </c>
      <c r="H427" s="113"/>
      <c r="I427" s="113"/>
      <c r="J427" s="113"/>
    </row>
    <row r="428" spans="2:28" ht="13" customHeight="1" x14ac:dyDescent="0.55000000000000004">
      <c r="E428" s="112" t="s">
        <v>98</v>
      </c>
      <c r="F428" s="113"/>
      <c r="G428" s="112" t="s">
        <v>99</v>
      </c>
      <c r="H428" s="113"/>
      <c r="I428" s="113"/>
      <c r="J428" s="113"/>
    </row>
    <row r="429" spans="2:28" ht="13" customHeight="1" x14ac:dyDescent="0.55000000000000004">
      <c r="E429" s="112" t="s">
        <v>98</v>
      </c>
      <c r="F429" s="113"/>
      <c r="G429" s="112" t="s">
        <v>100</v>
      </c>
      <c r="H429" s="113"/>
      <c r="I429" s="113"/>
      <c r="J429" s="113"/>
    </row>
    <row r="430" spans="2:28" ht="13" customHeight="1" x14ac:dyDescent="0.55000000000000004">
      <c r="E430" s="112" t="s">
        <v>101</v>
      </c>
      <c r="F430" s="113"/>
      <c r="G430" s="112" t="s">
        <v>102</v>
      </c>
      <c r="H430" s="113"/>
      <c r="I430" s="113"/>
      <c r="J430" s="113"/>
    </row>
    <row r="431" spans="2:28" ht="13" customHeight="1" x14ac:dyDescent="0.55000000000000004">
      <c r="E431" s="112" t="s">
        <v>103</v>
      </c>
      <c r="F431" s="113"/>
      <c r="G431" s="112" t="s">
        <v>104</v>
      </c>
      <c r="H431" s="113"/>
      <c r="I431" s="113"/>
      <c r="J431" s="113"/>
    </row>
  </sheetData>
  <mergeCells count="12">
    <mergeCell ref="G425:H42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5"/>
  <sheetViews>
    <sheetView topLeftCell="A5" zoomScale="96" zoomScaleNormal="96" workbookViewId="0">
      <pane xSplit="1" ySplit="3" topLeftCell="BU415" activePane="bottomRight" state="frozen"/>
      <selection activeCell="A5" sqref="A5"/>
      <selection pane="topRight" activeCell="B5" sqref="B5"/>
      <selection pane="bottomLeft" activeCell="A8" sqref="A8"/>
      <selection pane="bottomRight" activeCell="CA419" sqref="CA41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6" t="s">
        <v>130</v>
      </c>
      <c r="C4" s="317"/>
      <c r="D4" s="317"/>
      <c r="E4" s="317"/>
      <c r="F4" s="317"/>
      <c r="G4" s="317"/>
      <c r="H4" s="317"/>
      <c r="I4" s="317"/>
      <c r="J4" s="317"/>
      <c r="K4" s="318"/>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19" t="s">
        <v>76</v>
      </c>
      <c r="B5" s="323" t="s">
        <v>134</v>
      </c>
      <c r="C5" s="321"/>
      <c r="D5" s="321"/>
      <c r="E5" s="321"/>
      <c r="F5" s="324" t="s">
        <v>135</v>
      </c>
      <c r="G5" s="321" t="s">
        <v>131</v>
      </c>
      <c r="H5" s="321"/>
      <c r="I5" s="321"/>
      <c r="J5" s="321" t="s">
        <v>132</v>
      </c>
      <c r="K5" s="322"/>
      <c r="L5" s="308" t="s">
        <v>69</v>
      </c>
      <c r="M5" s="309"/>
      <c r="N5" s="312" t="s">
        <v>9</v>
      </c>
      <c r="O5" s="313"/>
      <c r="P5" s="340" t="s">
        <v>128</v>
      </c>
      <c r="Q5" s="341"/>
      <c r="R5" s="341"/>
      <c r="S5" s="342"/>
      <c r="T5" s="348" t="s">
        <v>88</v>
      </c>
      <c r="U5" s="349"/>
      <c r="V5" s="349"/>
      <c r="W5" s="349"/>
      <c r="X5" s="350"/>
      <c r="Y5" s="131"/>
      <c r="Z5" s="319" t="s">
        <v>76</v>
      </c>
      <c r="AA5" s="360" t="s">
        <v>161</v>
      </c>
      <c r="AB5" s="361"/>
      <c r="AC5" s="362"/>
      <c r="AD5" s="356" t="s">
        <v>142</v>
      </c>
      <c r="AE5" s="357"/>
      <c r="AF5" s="335"/>
      <c r="AG5" s="335"/>
      <c r="AH5" s="335"/>
      <c r="AI5" s="335"/>
      <c r="AJ5" s="358"/>
      <c r="AK5" s="334" t="s">
        <v>143</v>
      </c>
      <c r="AL5" s="335"/>
      <c r="AM5" s="335"/>
      <c r="AN5" s="335"/>
      <c r="AO5" s="335"/>
      <c r="AP5" s="336"/>
      <c r="AQ5" s="334" t="s">
        <v>144</v>
      </c>
      <c r="AR5" s="335"/>
      <c r="AS5" s="335"/>
      <c r="AT5" s="335"/>
      <c r="AU5" s="335"/>
      <c r="AV5" s="346"/>
    </row>
    <row r="6" spans="1:87" ht="18" customHeight="1" x14ac:dyDescent="0.55000000000000004">
      <c r="A6" s="319"/>
      <c r="B6" s="327" t="s">
        <v>148</v>
      </c>
      <c r="C6" s="328"/>
      <c r="D6" s="331" t="s">
        <v>86</v>
      </c>
      <c r="E6" s="329" t="s">
        <v>136</v>
      </c>
      <c r="F6" s="325"/>
      <c r="G6" s="331" t="s">
        <v>133</v>
      </c>
      <c r="H6" s="331" t="s">
        <v>9</v>
      </c>
      <c r="I6" s="331" t="s">
        <v>86</v>
      </c>
      <c r="J6" s="331" t="s">
        <v>133</v>
      </c>
      <c r="K6" s="332" t="s">
        <v>9</v>
      </c>
      <c r="L6" s="310"/>
      <c r="M6" s="311"/>
      <c r="N6" s="314"/>
      <c r="O6" s="315"/>
      <c r="P6" s="343"/>
      <c r="Q6" s="344"/>
      <c r="R6" s="344"/>
      <c r="S6" s="345"/>
      <c r="T6" s="351"/>
      <c r="U6" s="352"/>
      <c r="V6" s="352"/>
      <c r="W6" s="352"/>
      <c r="X6" s="353"/>
      <c r="Y6" s="131"/>
      <c r="Z6" s="319"/>
      <c r="AA6" s="363"/>
      <c r="AB6" s="364"/>
      <c r="AC6" s="365"/>
      <c r="AD6" s="354" t="s">
        <v>141</v>
      </c>
      <c r="AE6" s="355"/>
      <c r="AF6" s="338"/>
      <c r="AG6" s="338" t="s">
        <v>140</v>
      </c>
      <c r="AH6" s="338"/>
      <c r="AI6" s="338" t="s">
        <v>132</v>
      </c>
      <c r="AJ6" s="359"/>
      <c r="AK6" s="337" t="s">
        <v>141</v>
      </c>
      <c r="AL6" s="338"/>
      <c r="AM6" s="338" t="s">
        <v>140</v>
      </c>
      <c r="AN6" s="338"/>
      <c r="AO6" s="338" t="s">
        <v>132</v>
      </c>
      <c r="AP6" s="339"/>
      <c r="AQ6" s="337" t="s">
        <v>141</v>
      </c>
      <c r="AR6" s="338"/>
      <c r="AS6" s="338" t="s">
        <v>140</v>
      </c>
      <c r="AT6" s="338"/>
      <c r="AU6" s="338" t="s">
        <v>132</v>
      </c>
      <c r="AV6" s="347"/>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0"/>
      <c r="B7" s="141" t="s">
        <v>133</v>
      </c>
      <c r="C7" s="133" t="s">
        <v>9</v>
      </c>
      <c r="D7" s="326"/>
      <c r="E7" s="330"/>
      <c r="F7" s="326"/>
      <c r="G7" s="326"/>
      <c r="H7" s="326"/>
      <c r="I7" s="326"/>
      <c r="J7" s="326"/>
      <c r="K7" s="333"/>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0"/>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07" t="s">
        <v>176</v>
      </c>
      <c r="AY7" s="307"/>
      <c r="AZ7" s="307"/>
      <c r="BA7" s="307"/>
      <c r="BB7" s="307"/>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19" si="532">+BA344+1</f>
        <v>128</v>
      </c>
      <c r="BB345" s="130">
        <v>0</v>
      </c>
      <c r="BC345" s="27">
        <f t="shared" ref="BC345:BC376" si="533">+BC344+BB345</f>
        <v>22</v>
      </c>
      <c r="BD345" s="238">
        <f t="shared" ref="BD345:BD419"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+A418</f>
        <v>44242</v>
      </c>
      <c r="AY418" s="6">
        <v>0</v>
      </c>
      <c r="AZ418" s="238">
        <f t="shared" ref="AZ418" si="1291">+AZ417+AY418</f>
        <v>410</v>
      </c>
      <c r="BA418" s="238">
        <f t="shared" si="532"/>
        <v>201</v>
      </c>
      <c r="BB418" s="130">
        <v>0</v>
      </c>
      <c r="BC418" s="27">
        <f t="shared" ref="BC418" si="1292">+BC417+BB418</f>
        <v>964</v>
      </c>
      <c r="BD418" s="238">
        <f t="shared" si="534"/>
        <v>236</v>
      </c>
      <c r="BE418" s="229">
        <f t="shared" ref="BE418" si="1293">+Z418</f>
        <v>44242</v>
      </c>
      <c r="BF418" s="132">
        <f t="shared" ref="BF418" si="1294">+B418</f>
        <v>16</v>
      </c>
      <c r="BG418" s="229">
        <f t="shared" ref="BG418" si="1295">+A418</f>
        <v>44242</v>
      </c>
      <c r="BH418" s="132">
        <f t="shared" ref="BH418" si="1296">+C418</f>
        <v>4885</v>
      </c>
      <c r="BI418" s="1">
        <f t="shared" ref="BI418" si="1297">+BE418</f>
        <v>44242</v>
      </c>
      <c r="BJ418">
        <f t="shared" ref="BJ418" si="1298">+L418</f>
        <v>11</v>
      </c>
      <c r="BK418">
        <f t="shared" ref="BK418" si="1299">+M418</f>
        <v>11</v>
      </c>
      <c r="BL418" s="1">
        <f t="shared" ref="BL418" si="1300">+BI418</f>
        <v>44242</v>
      </c>
      <c r="BM418">
        <f t="shared" ref="BM418" si="1301">+BM417+BJ418</f>
        <v>8086</v>
      </c>
      <c r="BN418">
        <f t="shared" ref="BN418" si="1302">+BN417+BK418</f>
        <v>3666</v>
      </c>
      <c r="BO418" s="179">
        <f t="shared" ref="BO418" si="1303">+A418</f>
        <v>44242</v>
      </c>
      <c r="BP418">
        <f t="shared" ref="BP418" si="1304">+AF418</f>
        <v>10788</v>
      </c>
      <c r="BQ418">
        <f t="shared" ref="BQ418" si="1305">+AH418</f>
        <v>10207</v>
      </c>
      <c r="BR418">
        <f t="shared" ref="BR418" si="1306">+AJ418</f>
        <v>193</v>
      </c>
      <c r="BS418" s="179">
        <f t="shared" ref="BS418" si="1307">+A418</f>
        <v>44242</v>
      </c>
      <c r="BT418">
        <f t="shared" ref="BT418" si="1308">+AL418</f>
        <v>48</v>
      </c>
      <c r="BU418">
        <f t="shared" ref="BU418" si="1309">+AN418</f>
        <v>46</v>
      </c>
      <c r="BV418">
        <f t="shared" ref="BV418" si="1310">+AP418</f>
        <v>0</v>
      </c>
      <c r="BW418" s="179">
        <f t="shared" ref="BW418" si="1311">+A418</f>
        <v>44242</v>
      </c>
      <c r="BX418">
        <f t="shared" ref="BX418" si="1312">+AR418</f>
        <v>937</v>
      </c>
      <c r="BY418">
        <f t="shared" ref="BY418" si="1313">+AT418</f>
        <v>859</v>
      </c>
      <c r="BZ418">
        <f t="shared" ref="BZ418" si="1314">+AV418</f>
        <v>9</v>
      </c>
      <c r="CA418" s="179">
        <f t="shared" ref="CA418" si="1315">+A418</f>
        <v>44242</v>
      </c>
      <c r="CB418">
        <f t="shared" ref="CB418" si="1316">+AD418</f>
        <v>9</v>
      </c>
      <c r="CC418">
        <f t="shared" ref="CC418" si="1317">+AG418</f>
        <v>22</v>
      </c>
      <c r="CD418" s="179">
        <f t="shared" ref="CD418" si="1318">+A418</f>
        <v>44242</v>
      </c>
      <c r="CE418">
        <f t="shared" ref="CE418" si="1319">+AI418</f>
        <v>0</v>
      </c>
      <c r="CF418" s="1">
        <f t="shared" ref="CF418" si="1320">+Z418</f>
        <v>44242</v>
      </c>
      <c r="CG418" s="282">
        <f t="shared" ref="CG418" si="1321">+AD418</f>
        <v>9</v>
      </c>
      <c r="CH418" s="284">
        <f t="shared" ref="CH418" si="1322">+Z418</f>
        <v>44242</v>
      </c>
      <c r="CI418" s="283">
        <f t="shared" ref="CI418" si="1323">+AI418</f>
        <v>0</v>
      </c>
    </row>
    <row r="419" spans="1:87" ht="18" customHeight="1" x14ac:dyDescent="0.55000000000000004">
      <c r="A419" s="179">
        <v>44243</v>
      </c>
      <c r="B419" s="240">
        <v>7</v>
      </c>
      <c r="C419" s="154">
        <f t="shared" ref="C419" si="1324">+B419+C418</f>
        <v>4892</v>
      </c>
      <c r="D419" s="154">
        <f t="shared" ref="D419" si="1325">+C419-F419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6">+A419</f>
        <v>44243</v>
      </c>
      <c r="AA419" s="230">
        <f t="shared" ref="AA419" si="1327">+AF419+AL419+AR419</f>
        <v>11781</v>
      </c>
      <c r="AB419" s="230">
        <f t="shared" ref="AB419" si="1328">+AH419+AN419+AT419</f>
        <v>11137</v>
      </c>
      <c r="AC419" s="231">
        <f t="shared" ref="AC419" si="1329">+AJ419+AP419+AV419</f>
        <v>204</v>
      </c>
      <c r="AD419" s="183">
        <f t="shared" ref="AD419" si="1330">+AF419-AF418</f>
        <v>8</v>
      </c>
      <c r="AE419" s="243">
        <f t="shared" ref="AE419" si="1331">+AE418+AD419</f>
        <v>9591</v>
      </c>
      <c r="AF419" s="155">
        <v>10796</v>
      </c>
      <c r="AG419" s="184">
        <f t="shared" ref="AG419" si="1332">+AH419-AH418</f>
        <v>25</v>
      </c>
      <c r="AH419" s="155">
        <v>10232</v>
      </c>
      <c r="AI419" s="184">
        <f t="shared" ref="AI419" si="1333">+AJ419-AJ418</f>
        <v>2</v>
      </c>
      <c r="AJ419" s="185">
        <v>195</v>
      </c>
      <c r="AK419" s="186">
        <f t="shared" ref="AK419" si="1334">+AL419-AL418</f>
        <v>0</v>
      </c>
      <c r="AL419" s="155">
        <v>48</v>
      </c>
      <c r="AM419" s="184">
        <f t="shared" ref="AM419" si="1335">+AN419-AN418</f>
        <v>0</v>
      </c>
      <c r="AN419" s="155">
        <v>46</v>
      </c>
      <c r="AO419" s="184">
        <f t="shared" ref="AO419" si="1336">+AP419-AP418</f>
        <v>0</v>
      </c>
      <c r="AP419" s="187">
        <v>0</v>
      </c>
      <c r="AQ419" s="186">
        <f t="shared" ref="AQ419" si="1337">+AR419-AR418</f>
        <v>0</v>
      </c>
      <c r="AR419" s="155">
        <v>937</v>
      </c>
      <c r="AS419" s="184">
        <f t="shared" ref="AS419" si="1338">+AT419-AT418</f>
        <v>0</v>
      </c>
      <c r="AT419" s="155">
        <v>859</v>
      </c>
      <c r="AU419" s="184">
        <f t="shared" ref="AU419" si="1339">+AV419-AV418</f>
        <v>0</v>
      </c>
      <c r="AV419" s="188">
        <v>9</v>
      </c>
      <c r="AW419" s="255">
        <v>258</v>
      </c>
      <c r="AX419" s="237">
        <f>+A419</f>
        <v>44243</v>
      </c>
      <c r="AY419" s="6">
        <v>0</v>
      </c>
      <c r="AZ419" s="238">
        <f t="shared" ref="AZ419" si="1340">+AZ418+AY419</f>
        <v>410</v>
      </c>
      <c r="BA419" s="238">
        <f t="shared" si="532"/>
        <v>202</v>
      </c>
      <c r="BB419" s="130">
        <v>0</v>
      </c>
      <c r="BC419" s="27">
        <f t="shared" ref="BC419" si="1341">+BC418+BB419</f>
        <v>964</v>
      </c>
      <c r="BD419" s="238">
        <f t="shared" si="534"/>
        <v>237</v>
      </c>
      <c r="BE419" s="229">
        <f t="shared" ref="BE419" si="1342">+Z419</f>
        <v>44243</v>
      </c>
      <c r="BF419" s="132">
        <f t="shared" ref="BF419" si="1343">+B419</f>
        <v>7</v>
      </c>
      <c r="BG419" s="229">
        <f t="shared" ref="BG419" si="1344">+A419</f>
        <v>44243</v>
      </c>
      <c r="BH419" s="132">
        <f t="shared" ref="BH419" si="1345">+C419</f>
        <v>4892</v>
      </c>
      <c r="BI419" s="1">
        <f t="shared" ref="BI419" si="1346">+BE419</f>
        <v>44243</v>
      </c>
      <c r="BJ419">
        <f t="shared" ref="BJ419" si="1347">+L419</f>
        <v>6</v>
      </c>
      <c r="BK419">
        <f t="shared" ref="BK419" si="1348">+M419</f>
        <v>6</v>
      </c>
      <c r="BL419" s="1">
        <f t="shared" ref="BL419" si="1349">+BI419</f>
        <v>44243</v>
      </c>
      <c r="BM419">
        <f t="shared" ref="BM419" si="1350">+BM418+BJ419</f>
        <v>8092</v>
      </c>
      <c r="BN419">
        <f t="shared" ref="BN419" si="1351">+BN418+BK419</f>
        <v>3672</v>
      </c>
      <c r="BO419" s="179">
        <f t="shared" ref="BO419" si="1352">+A419</f>
        <v>44243</v>
      </c>
      <c r="BP419">
        <f t="shared" ref="BP419" si="1353">+AF419</f>
        <v>10796</v>
      </c>
      <c r="BQ419">
        <f t="shared" ref="BQ419" si="1354">+AH419</f>
        <v>10232</v>
      </c>
      <c r="BR419">
        <f t="shared" ref="BR419" si="1355">+AJ419</f>
        <v>195</v>
      </c>
      <c r="BS419" s="179">
        <f t="shared" ref="BS419" si="1356">+A419</f>
        <v>44243</v>
      </c>
      <c r="BT419">
        <f t="shared" ref="BT419" si="1357">+AL419</f>
        <v>48</v>
      </c>
      <c r="BU419">
        <f t="shared" ref="BU419" si="1358">+AN419</f>
        <v>46</v>
      </c>
      <c r="BV419">
        <f t="shared" ref="BV419" si="1359">+AP419</f>
        <v>0</v>
      </c>
      <c r="BW419" s="179">
        <f t="shared" ref="BW419" si="1360">+A419</f>
        <v>44243</v>
      </c>
      <c r="BX419">
        <f t="shared" ref="BX419" si="1361">+AR419</f>
        <v>937</v>
      </c>
      <c r="BY419">
        <f t="shared" ref="BY419" si="1362">+AT419</f>
        <v>859</v>
      </c>
      <c r="BZ419">
        <f t="shared" ref="BZ419" si="1363">+AV419</f>
        <v>9</v>
      </c>
      <c r="CA419" s="179">
        <f t="shared" ref="CA419" si="1364">+A419</f>
        <v>44243</v>
      </c>
      <c r="CB419">
        <f t="shared" ref="CB419" si="1365">+AD419</f>
        <v>8</v>
      </c>
      <c r="CC419">
        <f t="shared" ref="CC419" si="1366">+AG419</f>
        <v>25</v>
      </c>
      <c r="CD419" s="179">
        <f t="shared" ref="CD419" si="1367">+A419</f>
        <v>44243</v>
      </c>
      <c r="CE419">
        <f t="shared" ref="CE419" si="1368">+AI419</f>
        <v>2</v>
      </c>
      <c r="CF419" s="1">
        <f t="shared" ref="CF419" si="1369">+Z419</f>
        <v>44243</v>
      </c>
      <c r="CG419" s="282">
        <f t="shared" ref="CG419" si="1370">+AD419</f>
        <v>8</v>
      </c>
      <c r="CH419" s="284">
        <f t="shared" ref="CH419" si="1371">+Z419</f>
        <v>44243</v>
      </c>
      <c r="CI419" s="283">
        <f t="shared" ref="CI419" si="1372">+AI419</f>
        <v>2</v>
      </c>
    </row>
    <row r="420" spans="1:87" ht="18" customHeight="1" x14ac:dyDescent="0.55000000000000004">
      <c r="A420" s="179"/>
      <c r="B420" s="147"/>
      <c r="C420" s="154"/>
      <c r="D420" s="154"/>
      <c r="E420" s="147"/>
      <c r="F420" s="147"/>
      <c r="G420" s="147"/>
      <c r="H420" s="135"/>
      <c r="I420" s="147"/>
      <c r="J420" s="135"/>
      <c r="K420" s="42"/>
      <c r="L420" s="146"/>
      <c r="M420" s="147"/>
      <c r="N420" s="135"/>
      <c r="O420" s="135"/>
      <c r="P420" s="147"/>
      <c r="Q420" s="147"/>
      <c r="R420" s="135"/>
      <c r="S420" s="135"/>
      <c r="T420" s="147"/>
      <c r="U420" s="147"/>
      <c r="V420" s="135"/>
      <c r="W420" s="42"/>
      <c r="X420" s="148"/>
      <c r="Z420" s="75"/>
      <c r="AA420" s="230"/>
      <c r="AB420" s="230"/>
      <c r="AC420" s="231"/>
      <c r="AD420" s="183"/>
      <c r="AE420" s="243"/>
      <c r="AF420" s="155"/>
      <c r="AG420" s="184"/>
      <c r="AH420" s="155"/>
      <c r="AI420" s="184"/>
      <c r="AJ420" s="185"/>
      <c r="AK420" s="186"/>
      <c r="AL420" s="155"/>
      <c r="AM420" s="184"/>
      <c r="AN420" s="155"/>
      <c r="AO420" s="184"/>
      <c r="AP420" s="187"/>
      <c r="AQ420" s="186"/>
      <c r="AR420" s="155"/>
      <c r="AS420" s="184"/>
      <c r="AT420" s="155"/>
      <c r="AU420" s="184"/>
      <c r="AV420" s="188"/>
      <c r="AX420"/>
      <c r="AY420"/>
      <c r="AZ420"/>
      <c r="BB420"/>
      <c r="BP420" s="45"/>
      <c r="BQ420" s="45"/>
      <c r="BR420" s="45"/>
      <c r="BS420" s="45"/>
    </row>
    <row r="421" spans="1:87" ht="7" customHeight="1" thickBot="1" x14ac:dyDescent="0.6">
      <c r="A421" s="66"/>
      <c r="B421" s="146"/>
      <c r="C421" s="154"/>
      <c r="D421" s="147"/>
      <c r="E421" s="147"/>
      <c r="F421" s="147"/>
      <c r="G421" s="147"/>
      <c r="H421" s="135"/>
      <c r="I421" s="147"/>
      <c r="J421" s="135"/>
      <c r="K421" s="148"/>
      <c r="L421" s="146"/>
      <c r="M421" s="147"/>
      <c r="N421" s="135"/>
      <c r="O421" s="135"/>
      <c r="P421" s="147"/>
      <c r="Q421" s="147"/>
      <c r="R421" s="135"/>
      <c r="S421" s="135"/>
      <c r="T421" s="147"/>
      <c r="U421" s="147"/>
      <c r="V421" s="135"/>
      <c r="W421" s="42"/>
      <c r="X421" s="148"/>
      <c r="Z421" s="66"/>
      <c r="AA421" s="64"/>
      <c r="AB421" s="64"/>
      <c r="AC421" s="64"/>
      <c r="AD421" s="183"/>
      <c r="AE421" s="243"/>
      <c r="AF421" s="155"/>
      <c r="AG421" s="184"/>
      <c r="AH421" s="155"/>
      <c r="AI421" s="184"/>
      <c r="AJ421" s="185"/>
      <c r="AK421" s="186"/>
      <c r="AL421" s="155"/>
      <c r="AM421" s="184"/>
      <c r="AN421" s="155"/>
      <c r="AO421" s="184"/>
      <c r="AP421" s="187"/>
      <c r="AQ421" s="186"/>
      <c r="AR421" s="155"/>
      <c r="AS421" s="184"/>
      <c r="AT421" s="155"/>
      <c r="AU421" s="184"/>
      <c r="AV421" s="188"/>
    </row>
    <row r="422" spans="1:87" x14ac:dyDescent="0.55000000000000004">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AY422" s="45" t="s">
        <v>476</v>
      </c>
      <c r="BB422" s="45" t="s">
        <v>475</v>
      </c>
    </row>
    <row r="423" spans="1:87" x14ac:dyDescent="0.55000000000000004">
      <c r="AI423" s="259">
        <f>SUM(AI189:AI420)</f>
        <v>188</v>
      </c>
      <c r="AY423" s="45">
        <f>SUM(AY359:AY413)</f>
        <v>69</v>
      </c>
      <c r="BB423" s="45">
        <f>SUM(BB374:BB413)</f>
        <v>941</v>
      </c>
    </row>
    <row r="424" spans="1:87" x14ac:dyDescent="0.55000000000000004">
      <c r="L424">
        <f>SUM(L97:L423)</f>
        <v>8092</v>
      </c>
      <c r="P424">
        <f>SUM(P97:P423)</f>
        <v>1638</v>
      </c>
      <c r="AD424">
        <f>SUM(AD188:AD194)</f>
        <v>82</v>
      </c>
    </row>
    <row r="425" spans="1:87" ht="15.5" customHeight="1" x14ac:dyDescent="0.55000000000000004">
      <c r="A425" s="130"/>
      <c r="D425">
        <f>SUM(B229:B259)</f>
        <v>435</v>
      </c>
      <c r="Z425" s="130"/>
      <c r="AA425" s="130"/>
      <c r="AB425" s="130"/>
      <c r="AC425" s="130"/>
      <c r="AF425">
        <f>SUM(AD188:AD420)</f>
        <v>9593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2"/>
  <sheetViews>
    <sheetView workbookViewId="0">
      <pane xSplit="3" ySplit="1" topLeftCell="D172" activePane="bottomRight" state="frozen"/>
      <selection pane="topRight" activeCell="C1" sqref="C1"/>
      <selection pane="bottomLeft" activeCell="A2" sqref="A2"/>
      <selection pane="bottomRight" activeCell="M181" sqref="M18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2"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c r="C183" s="1"/>
      <c r="I183" s="265"/>
      <c r="AC183" s="1"/>
      <c r="AD183" s="266"/>
    </row>
    <row r="184" spans="2:31" x14ac:dyDescent="0.55000000000000004">
      <c r="B184" s="240"/>
      <c r="C184" s="1"/>
      <c r="AC184" s="278">
        <v>1</v>
      </c>
    </row>
    <row r="185" spans="2:31" s="264" customFormat="1" ht="5" customHeight="1" x14ac:dyDescent="0.55000000000000004">
      <c r="B185" s="263"/>
      <c r="C185" s="262"/>
      <c r="AB185" s="5"/>
    </row>
    <row r="186" spans="2:31" ht="5.5" customHeight="1" x14ac:dyDescent="0.55000000000000004">
      <c r="B186" s="256"/>
      <c r="C186" s="1"/>
    </row>
    <row r="187" spans="2:31" x14ac:dyDescent="0.55000000000000004">
      <c r="B187">
        <f>SUM(B2:B186)</f>
        <v>2538</v>
      </c>
      <c r="C187" s="1" t="s">
        <v>348</v>
      </c>
      <c r="D187" s="27">
        <f>SUM(D2:D186)</f>
        <v>882</v>
      </c>
      <c r="E187" s="27">
        <f>SUM(E2:E186)</f>
        <v>454</v>
      </c>
      <c r="F187" s="27">
        <f>SUM(F2:F186)</f>
        <v>237</v>
      </c>
      <c r="G187" s="27">
        <f>SUM(G2:G186)</f>
        <v>187</v>
      </c>
      <c r="H187" s="27">
        <f>SUM(H2:H186)</f>
        <v>179</v>
      </c>
      <c r="J187">
        <f t="shared" ref="J187:AA187" si="87">SUM(J2:J186)</f>
        <v>43</v>
      </c>
      <c r="K187">
        <f t="shared" si="87"/>
        <v>2</v>
      </c>
      <c r="L187">
        <f t="shared" si="87"/>
        <v>7</v>
      </c>
      <c r="M187">
        <f t="shared" si="87"/>
        <v>18</v>
      </c>
      <c r="N187">
        <f t="shared" si="87"/>
        <v>12</v>
      </c>
      <c r="O187">
        <f t="shared" si="87"/>
        <v>25</v>
      </c>
      <c r="P187">
        <f t="shared" si="87"/>
        <v>29</v>
      </c>
      <c r="Q187">
        <f t="shared" si="87"/>
        <v>2</v>
      </c>
      <c r="R187">
        <f t="shared" si="87"/>
        <v>11</v>
      </c>
      <c r="S187">
        <f t="shared" si="87"/>
        <v>14</v>
      </c>
      <c r="T187">
        <f t="shared" si="87"/>
        <v>38</v>
      </c>
      <c r="U187">
        <f t="shared" si="87"/>
        <v>56</v>
      </c>
      <c r="V187">
        <f t="shared" si="87"/>
        <v>76</v>
      </c>
      <c r="W187">
        <f t="shared" si="87"/>
        <v>25</v>
      </c>
      <c r="X187">
        <f t="shared" si="87"/>
        <v>33</v>
      </c>
      <c r="Y187">
        <f t="shared" si="87"/>
        <v>123</v>
      </c>
      <c r="Z187">
        <f t="shared" si="87"/>
        <v>42</v>
      </c>
      <c r="AA187">
        <f t="shared" si="87"/>
        <v>43</v>
      </c>
    </row>
    <row r="188" spans="2:31" x14ac:dyDescent="0.55000000000000004">
      <c r="C188" s="1"/>
    </row>
    <row r="189" spans="2:31" ht="5" customHeight="1" x14ac:dyDescent="0.55000000000000004">
      <c r="C189" s="1"/>
    </row>
    <row r="192" spans="2:31" x14ac:dyDescent="0.55000000000000004">
      <c r="B192" s="240"/>
      <c r="J192">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opLeftCell="A106" zoomScale="70" zoomScaleNormal="70" workbookViewId="0">
      <selection activeCell="V117" sqref="V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5"/>
  <sheetViews>
    <sheetView topLeftCell="A2" workbookViewId="0">
      <pane xSplit="2" ySplit="2" topLeftCell="G218" activePane="bottomRight" state="frozen"/>
      <selection activeCell="O24" sqref="O24"/>
      <selection pane="topRight" activeCell="O24" sqref="O24"/>
      <selection pane="bottomLeft" activeCell="O24" sqref="O24"/>
      <selection pane="bottomRight" activeCell="H223" sqref="H223:Z22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x14ac:dyDescent="0.55000000000000004">
      <c r="B224" s="249"/>
      <c r="C224" s="45"/>
      <c r="G224" s="1"/>
      <c r="H224" s="130"/>
      <c r="I224" s="248"/>
      <c r="J224" s="130"/>
      <c r="K224" s="253"/>
      <c r="L224" s="274"/>
      <c r="M224" s="5"/>
      <c r="N224" s="253"/>
      <c r="O224" s="130"/>
      <c r="P224" s="5"/>
      <c r="Q224" s="6"/>
      <c r="R224" s="270"/>
      <c r="S224" s="239"/>
      <c r="T224" s="254"/>
      <c r="U224" s="1"/>
      <c r="V224" s="5"/>
      <c r="W224" s="27"/>
      <c r="X224" s="254"/>
      <c r="Y224" s="5"/>
      <c r="Z224" s="251"/>
    </row>
    <row r="225"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6" t="s">
        <v>2</v>
      </c>
      <c r="C4" s="36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6" t="s">
        <v>38</v>
      </c>
      <c r="CI4" s="366"/>
      <c r="CJ4" s="366"/>
      <c r="CK4" s="366"/>
      <c r="CL4" s="366"/>
    </row>
    <row r="5" spans="2:90" x14ac:dyDescent="0.55000000000000004">
      <c r="B5" t="s">
        <v>3</v>
      </c>
      <c r="C5" t="s">
        <v>1</v>
      </c>
      <c r="D5" s="366" t="s">
        <v>4</v>
      </c>
      <c r="E5" s="36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2021-02-18T23:02:39Z</dcterms:modified>
</cp:coreProperties>
</file>