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1C4C1A03-1E2E-416F-A817-B1AD5079AFE9}"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41" i="2" l="1"/>
  <c r="CJ440" i="5"/>
  <c r="CI440" i="5"/>
  <c r="CH440" i="5"/>
  <c r="CG440" i="5"/>
  <c r="CF440" i="5"/>
  <c r="CE440" i="5"/>
  <c r="CD440" i="5"/>
  <c r="CC440" i="5"/>
  <c r="CB440" i="5"/>
  <c r="CA440" i="5"/>
  <c r="BZ440" i="5"/>
  <c r="BY440" i="5"/>
  <c r="BX440" i="5"/>
  <c r="BW440" i="5"/>
  <c r="BV440" i="5"/>
  <c r="BU440" i="5"/>
  <c r="BT440" i="5"/>
  <c r="BS440" i="5"/>
  <c r="BR440" i="5"/>
  <c r="BQ440" i="5"/>
  <c r="BP440" i="5"/>
  <c r="BN440" i="5"/>
  <c r="BL440" i="5"/>
  <c r="BO440" i="5" s="1"/>
  <c r="BK440" i="5"/>
  <c r="BI440" i="5"/>
  <c r="BH440" i="5"/>
  <c r="BG440" i="5"/>
  <c r="BF440" i="5"/>
  <c r="BE440" i="5"/>
  <c r="BJ440" i="5" s="1"/>
  <c r="BM440" i="5" s="1"/>
  <c r="BD440" i="5"/>
  <c r="BC440" i="5"/>
  <c r="BA440" i="5"/>
  <c r="AZ440" i="5"/>
  <c r="AX440" i="5"/>
  <c r="AU440" i="5"/>
  <c r="AS440" i="5"/>
  <c r="AQ440" i="5"/>
  <c r="AO440" i="5"/>
  <c r="AM440" i="5"/>
  <c r="AK440" i="5"/>
  <c r="AI440" i="5"/>
  <c r="AG440" i="5"/>
  <c r="AE203" i="7"/>
  <c r="AC203" i="7"/>
  <c r="I203" i="7"/>
  <c r="B203" i="7" s="1"/>
  <c r="AD203" i="7" s="1"/>
  <c r="Z244" i="6"/>
  <c r="Y244" i="6"/>
  <c r="X244" i="6"/>
  <c r="V244" i="6"/>
  <c r="U244" i="6"/>
  <c r="T244" i="6"/>
  <c r="S244" i="6"/>
  <c r="R244" i="6"/>
  <c r="N244" i="6"/>
  <c r="L244" i="6"/>
  <c r="K244" i="6"/>
  <c r="I244" i="6"/>
  <c r="W244" i="6" s="1"/>
  <c r="P441" i="2"/>
  <c r="O441" i="2"/>
  <c r="M441" i="2"/>
  <c r="K441" i="2"/>
  <c r="H441" i="2"/>
  <c r="AD440" i="5"/>
  <c r="AE440" i="5" s="1"/>
  <c r="AC440" i="5"/>
  <c r="AB440" i="5"/>
  <c r="AA440" i="5"/>
  <c r="Z440" i="5"/>
  <c r="C440" i="5"/>
  <c r="D440" i="5" s="1"/>
  <c r="I441" i="2" l="1"/>
  <c r="X440" i="2" l="1"/>
  <c r="AU439" i="5"/>
  <c r="AS439" i="5"/>
  <c r="AG439" i="5"/>
  <c r="CD439" i="5" s="1"/>
  <c r="P440" i="2"/>
  <c r="CJ439" i="5"/>
  <c r="CI439" i="5"/>
  <c r="CE439" i="5"/>
  <c r="CB439" i="5"/>
  <c r="CA439" i="5"/>
  <c r="BZ439" i="5"/>
  <c r="BY439" i="5"/>
  <c r="BX439" i="5"/>
  <c r="BW439" i="5"/>
  <c r="BV439" i="5"/>
  <c r="BU439" i="5"/>
  <c r="BT439" i="5"/>
  <c r="BS439" i="5"/>
  <c r="BR439" i="5"/>
  <c r="BQ439" i="5"/>
  <c r="BP439" i="5"/>
  <c r="BL439" i="5"/>
  <c r="BK439" i="5"/>
  <c r="BH439" i="5"/>
  <c r="BF439" i="5"/>
  <c r="BE439" i="5"/>
  <c r="BJ439" i="5" s="1"/>
  <c r="BM439" i="5" s="1"/>
  <c r="AX439" i="5"/>
  <c r="AI439" i="5"/>
  <c r="CF439" i="5" s="1"/>
  <c r="AQ439" i="5"/>
  <c r="AO439" i="5"/>
  <c r="AM439" i="5"/>
  <c r="AK439" i="5"/>
  <c r="AD439" i="5"/>
  <c r="AC439" i="5"/>
  <c r="AB439" i="5"/>
  <c r="AA439" i="5"/>
  <c r="Z439" i="5"/>
  <c r="CG439" i="5" s="1"/>
  <c r="AE202" i="7"/>
  <c r="AC202" i="7"/>
  <c r="I202" i="7"/>
  <c r="B202" i="7" s="1"/>
  <c r="AD202" i="7" s="1"/>
  <c r="Y243" i="6"/>
  <c r="V243" i="6"/>
  <c r="U243" i="6"/>
  <c r="X439" i="2"/>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8" i="5" l="1"/>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4" i="5"/>
  <c r="CE378" i="5" l="1"/>
  <c r="CB378" i="5"/>
  <c r="CA378" i="5"/>
  <c r="BZ378" i="5"/>
  <c r="BY378" i="5"/>
  <c r="BX378" i="5"/>
  <c r="BW378" i="5"/>
  <c r="BV378" i="5"/>
  <c r="BU378" i="5"/>
  <c r="BT378" i="5"/>
  <c r="BS378" i="5"/>
  <c r="BR378" i="5"/>
  <c r="BQ378" i="5"/>
  <c r="BP378" i="5"/>
  <c r="BL378" i="5"/>
  <c r="BK378" i="5"/>
  <c r="BH378" i="5"/>
  <c r="BF378" i="5"/>
  <c r="BB444"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8"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8" i="7"/>
  <c r="Q208"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8" i="7"/>
  <c r="Z208" i="7"/>
  <c r="Y208" i="7"/>
  <c r="W208" i="7"/>
  <c r="G208" i="7"/>
  <c r="U208" i="7"/>
  <c r="O208" i="7"/>
  <c r="M208" i="7"/>
  <c r="E208"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3"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6"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6" i="5"/>
  <c r="AD445"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5" i="5"/>
  <c r="L445"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W243" i="6" s="1"/>
  <c r="D183" i="5"/>
  <c r="C184" i="5"/>
  <c r="BI183" i="5"/>
  <c r="BG183" i="5" s="1"/>
  <c r="Y103" i="2"/>
  <c r="H104" i="2"/>
  <c r="AB74" i="2"/>
  <c r="M75" i="2"/>
  <c r="I74" i="2"/>
  <c r="D184" i="5" l="1"/>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BI412" i="5"/>
  <c r="BG412" i="5" s="1"/>
  <c r="D411" i="5"/>
  <c r="BI411" i="5"/>
  <c r="BG411" i="5" s="1"/>
  <c r="D410" i="5"/>
  <c r="BI410" i="5"/>
  <c r="BG410" i="5" s="1"/>
  <c r="D409" i="5"/>
  <c r="BI409" i="5"/>
  <c r="BG409" i="5" s="1"/>
  <c r="D408" i="5"/>
  <c r="BI408" i="5"/>
  <c r="BG408" i="5" s="1"/>
  <c r="H306" i="2"/>
  <c r="Y305" i="2"/>
  <c r="M277" i="2"/>
  <c r="AB276" i="2"/>
  <c r="I276" i="2"/>
  <c r="D439" i="5" l="1"/>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H440" i="2" s="1"/>
  <c r="Y428" i="2"/>
  <c r="Y427" i="2"/>
  <c r="Y426" i="2"/>
  <c r="Y425" i="2"/>
  <c r="Y424" i="2"/>
  <c r="Y423" i="2"/>
  <c r="Y422" i="2"/>
  <c r="Y421" i="2"/>
  <c r="Y420" i="2"/>
  <c r="M359" i="2"/>
  <c r="AB358" i="2"/>
  <c r="I358" i="2"/>
  <c r="Y438" i="2" l="1"/>
  <c r="Y437" i="2"/>
  <c r="Y436" i="2"/>
  <c r="Y435" i="2"/>
  <c r="Y434" i="2"/>
  <c r="Y433" i="2"/>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27" i="2"/>
  <c r="I427" i="2"/>
  <c r="AB426" i="2"/>
  <c r="I426" i="2"/>
  <c r="AB425" i="2"/>
  <c r="I425" i="2"/>
  <c r="AB424" i="2"/>
  <c r="I424" i="2"/>
  <c r="AB423" i="2"/>
  <c r="I423" i="2"/>
  <c r="AB422" i="2"/>
  <c r="I422" i="2"/>
  <c r="AB421" i="2"/>
  <c r="I421" i="2"/>
  <c r="AB420" i="2"/>
  <c r="I420" i="2"/>
  <c r="I439" i="2" l="1"/>
  <c r="M440" i="2"/>
  <c r="I440" i="2" s="1"/>
  <c r="AB438" i="2"/>
  <c r="I438" i="2"/>
  <c r="AB437" i="2"/>
  <c r="I437" i="2"/>
  <c r="AB436" i="2"/>
  <c r="I436" i="2"/>
  <c r="AB435" i="2"/>
  <c r="I435" i="2"/>
  <c r="AB434" i="2"/>
  <c r="I434" i="2"/>
  <c r="AB433" i="2"/>
  <c r="I433" i="2"/>
  <c r="AB432" i="2"/>
  <c r="I432" i="2"/>
  <c r="AB431" i="2"/>
  <c r="I431" i="2"/>
  <c r="AB430" i="2"/>
  <c r="I430" i="2"/>
  <c r="AB429" i="2"/>
  <c r="I429" i="2"/>
  <c r="D208" i="7" l="1"/>
  <c r="AE197" i="7"/>
  <c r="T208" i="7"/>
  <c r="R208" i="7"/>
  <c r="P208" i="7"/>
  <c r="N208" i="7"/>
  <c r="L208" i="7"/>
  <c r="F208" i="7"/>
  <c r="J208" i="7"/>
  <c r="V208" i="7"/>
  <c r="X208" i="7"/>
  <c r="B197" i="7"/>
  <c r="B208" i="7" s="1"/>
  <c r="H208" i="7"/>
  <c r="AD197" i="7" l="1"/>
</calcChain>
</file>

<file path=xl/sharedStrings.xml><?xml version="1.0" encoding="utf-8"?>
<sst xmlns="http://schemas.openxmlformats.org/spreadsheetml/2006/main" count="750" uniqueCount="535">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</sst>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国家衛健委発表に基づく感染状況!$X$27:$X$443</c:f>
              <c:numCache>
                <c:formatCode>#,##0_);[Red]\(#,##0\)</c:formatCode>
                <c:ptCount val="4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国家衛健委発表に基づく感染状況!$Y$27:$Y$443</c:f>
              <c:numCache>
                <c:formatCode>General</c:formatCode>
                <c:ptCount val="4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香港マカオ台湾の患者・海外輸入症例・無症状病原体保有者!$CI$189:$CI$441</c:f>
              <c:numCache>
                <c:formatCode>m"月"d"日"</c:formatCode>
                <c:ptCount val="25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numCache>
            </c:numRef>
          </c:cat>
          <c:val>
            <c:numRef>
              <c:f>香港マカオ台湾の患者・海外輸入症例・無症状病原体保有者!$CJ$189:$CJ$441</c:f>
              <c:numCache>
                <c:formatCode>General</c:formatCode>
                <c:ptCount val="25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香港マカオ台湾の患者・海外輸入症例・無症状病原体保有者!$CG$189:$CG$441</c:f>
              <c:numCache>
                <c:formatCode>m"月"d"日"</c:formatCode>
                <c:ptCount val="25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numCache>
            </c:numRef>
          </c:cat>
          <c:val>
            <c:numRef>
              <c:f>香港マカオ台湾の患者・海外輸入症例・無症状病原体保有者!$CH$189:$CH$441</c:f>
              <c:numCache>
                <c:formatCode>General</c:formatCode>
                <c:ptCount val="25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省市別輸入症例数変化!$D$2:$D$206</c:f>
              <c:numCache>
                <c:formatCode>General</c:formatCode>
                <c:ptCount val="20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省市別輸入症例数変化!$E$2:$E$206</c:f>
              <c:numCache>
                <c:formatCode>General</c:formatCode>
                <c:ptCount val="20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省市別輸入症例数変化!$F$2:$F$206</c:f>
              <c:numCache>
                <c:formatCode>General</c:formatCode>
                <c:ptCount val="20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省市別輸入症例数変化!$G$2:$G$206</c:f>
              <c:numCache>
                <c:formatCode>General</c:formatCode>
                <c:ptCount val="20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省市別輸入症例数変化!$H$2:$H$206</c:f>
              <c:numCache>
                <c:formatCode>General</c:formatCode>
                <c:ptCount val="20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省市別輸入症例数変化!$C$2:$C$206</c:f>
              <c:numCache>
                <c:formatCode>m"月"d"日"</c:formatCode>
                <c:ptCount val="20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numCache>
            </c:numRef>
          </c:cat>
          <c:val>
            <c:numRef>
              <c:f>省市別輸入症例数変化!$I$2:$I$206</c:f>
              <c:numCache>
                <c:formatCode>0_);[Red]\(0\)</c:formatCode>
                <c:ptCount val="20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省市別輸入症例数変化!$AC$2:$AC$205</c:f>
              <c:numCache>
                <c:formatCode>m"月"d"日"</c:formatCode>
                <c:ptCount val="20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3" formatCode="General">
                  <c:v>1</c:v>
                </c:pt>
              </c:numCache>
            </c:numRef>
          </c:cat>
          <c:val>
            <c:numRef>
              <c:f>省市別輸入症例数変化!$AD$2:$AD$205</c:f>
              <c:numCache>
                <c:formatCode>0_);[Red]\(0\)</c:formatCode>
                <c:ptCount val="20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省市別輸入症例数変化!$AC$2:$AC$205</c:f>
              <c:numCache>
                <c:formatCode>m"月"d"日"</c:formatCode>
                <c:ptCount val="20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3" formatCode="General">
                  <c:v>1</c:v>
                </c:pt>
              </c:numCache>
            </c:numRef>
          </c:cat>
          <c:val>
            <c:numRef>
              <c:f>省市別輸入症例数変化!$AE$2:$AE$205</c:f>
              <c:numCache>
                <c:formatCode>General</c:formatCode>
                <c:ptCount val="20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香港マカオ台湾の患者・海外輸入症例・無症状病原体保有者!$BQ$29:$BQ$442</c:f>
              <c:numCache>
                <c:formatCode>General</c:formatCode>
                <c:ptCount val="41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香港マカオ台湾の患者・海外輸入症例・無症状病原体保有者!$BR$29:$BR$442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香港マカオ台湾の患者・海外輸入症例・無症状病原体保有者!$BS$29:$BS$442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香港マカオ台湾の患者・海外輸入症例・無症状病原体保有者!$AX$169:$AX$441</c:f>
              <c:numCache>
                <c:formatCode>m"月"d"日"</c:formatCode>
                <c:ptCount val="2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numCache>
            </c:numRef>
          </c:cat>
          <c:val>
            <c:numRef>
              <c:f>香港マカオ台湾の患者・海外輸入症例・無症状病原体保有者!$AY$169:$AY$441</c:f>
              <c:numCache>
                <c:formatCode>General</c:formatCode>
                <c:ptCount val="27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香港マカオ台湾の患者・海外輸入症例・無症状病原体保有者!$AX$169:$AX$441</c:f>
              <c:numCache>
                <c:formatCode>m"月"d"日"</c:formatCode>
                <c:ptCount val="2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numCache>
            </c:numRef>
          </c:cat>
          <c:val>
            <c:numRef>
              <c:f>香港マカオ台湾の患者・海外輸入症例・無症状病原体保有者!$BB$169:$BB$441</c:f>
              <c:numCache>
                <c:formatCode>General</c:formatCode>
                <c:ptCount val="27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香港マカオ台湾の患者・海外輸入症例・無症状病原体保有者!$AX$169:$AX$441</c:f>
              <c:numCache>
                <c:formatCode>m"月"d"日"</c:formatCode>
                <c:ptCount val="2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numCache>
            </c:numRef>
          </c:cat>
          <c:val>
            <c:numRef>
              <c:f>香港マカオ台湾の患者・海外輸入症例・無症状病原体保有者!$AZ$169:$AZ$441</c:f>
              <c:numCache>
                <c:formatCode>General</c:formatCode>
                <c:ptCount val="27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香港マカオ台湾の患者・海外輸入症例・無症状病原体保有者!$AX$169:$AX$441</c:f>
              <c:numCache>
                <c:formatCode>m"月"d"日"</c:formatCode>
                <c:ptCount val="27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numCache>
            </c:numRef>
          </c:cat>
          <c:val>
            <c:numRef>
              <c:f>香港マカオ台湾の患者・海外輸入症例・無症状病原体保有者!$BC$169:$BC$441</c:f>
              <c:numCache>
                <c:formatCode>General</c:formatCode>
                <c:ptCount val="27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新疆の情況!$U$6:$U$246</c:f>
              <c:strCache>
                <c:ptCount val="2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strCache>
            </c:strRef>
          </c:cat>
          <c:val>
            <c:numRef>
              <c:f>新疆の情況!$V$6:$V$246</c:f>
              <c:numCache>
                <c:formatCode>General</c:formatCode>
                <c:ptCount val="24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新疆の情況!$U$6:$U$246</c:f>
              <c:strCache>
                <c:ptCount val="2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strCache>
            </c:strRef>
          </c:cat>
          <c:val>
            <c:numRef>
              <c:f>新疆の情況!$Y$6:$Y$246</c:f>
              <c:numCache>
                <c:formatCode>General</c:formatCode>
                <c:ptCount val="24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新疆の情況!$U$6:$U$246</c:f>
              <c:strCache>
                <c:ptCount val="2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strCache>
            </c:strRef>
          </c:cat>
          <c:val>
            <c:numRef>
              <c:f>新疆の情況!$W$6:$W$246</c:f>
              <c:numCache>
                <c:formatCode>General</c:formatCode>
                <c:ptCount val="24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新疆の情況!$U$6:$U$246</c:f>
              <c:strCache>
                <c:ptCount val="2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strCache>
            </c:strRef>
          </c:cat>
          <c:val>
            <c:numRef>
              <c:f>新疆の情況!$X$6:$X$246</c:f>
              <c:numCache>
                <c:formatCode>General</c:formatCode>
                <c:ptCount val="24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新疆の情況!$U$6:$U$246</c:f>
              <c:strCache>
                <c:ptCount val="23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strCache>
            </c:strRef>
          </c:cat>
          <c:val>
            <c:numRef>
              <c:f>新疆の情況!$Z$6:$Z$246</c:f>
              <c:numCache>
                <c:formatCode>General</c:formatCode>
                <c:ptCount val="24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国家衛健委発表に基づく感染状況!$X$27:$X$443</c:f>
              <c:numCache>
                <c:formatCode>#,##0_);[Red]\(#,##0\)</c:formatCode>
                <c:ptCount val="4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国家衛健委発表に基づく感染状況!$Y$27:$Y$443</c:f>
              <c:numCache>
                <c:formatCode>General</c:formatCode>
                <c:ptCount val="4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国家衛健委発表に基づく感染状況!$AA$27:$AA$443</c:f>
              <c:numCache>
                <c:formatCode>General</c:formatCode>
                <c:ptCount val="4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国家衛健委発表に基づく感染状況!$AB$27:$AB$443</c:f>
              <c:numCache>
                <c:formatCode>General</c:formatCode>
                <c:ptCount val="4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国家衛健委発表に基づく感染状況!$X$27:$X$443</c:f>
              <c:numCache>
                <c:formatCode>#,##0_);[Red]\(#,##0\)</c:formatCode>
                <c:ptCount val="4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国家衛健委発表に基づく感染状況!$Y$27:$Y$443</c:f>
              <c:numCache>
                <c:formatCode>General</c:formatCode>
                <c:ptCount val="4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国家衛健委発表に基づく感染状況!$AA$27:$AA$443</c:f>
              <c:numCache>
                <c:formatCode>General</c:formatCode>
                <c:ptCount val="4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国家衛健委発表に基づく感染状況!$AB$27:$AB$443</c:f>
              <c:numCache>
                <c:formatCode>General</c:formatCode>
                <c:ptCount val="4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国家衛健委発表に基づく感染状況!$AA$27:$AA$443</c:f>
              <c:numCache>
                <c:formatCode>General</c:formatCode>
                <c:ptCount val="4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国家衛健委発表に基づく感染状況!$Z$27:$Z$443</c:f>
              <c:numCache>
                <c:formatCode>m"月"d"日"</c:formatCode>
                <c:ptCount val="4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国家衛健委発表に基づく感染状況!$AB$27:$AB$443</c:f>
              <c:numCache>
                <c:formatCode>General</c:formatCode>
                <c:ptCount val="4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香港マカオ台湾の患者・海外輸入症例・無症状病原体保有者!$BE$70:$BE$442</c:f>
              <c:numCache>
                <c:formatCode>m"月"d"日"</c:formatCode>
                <c:ptCount val="3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numCache>
            </c:numRef>
          </c:cat>
          <c:val>
            <c:numRef>
              <c:f>香港マカオ台湾の患者・海外輸入症例・無症状病原体保有者!$BF$70:$BF$442</c:f>
              <c:numCache>
                <c:formatCode>General</c:formatCode>
                <c:ptCount val="37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香港マカオ台湾の患者・海外輸入症例・無症状病原体保有者!$BE$70:$BE$442</c:f>
              <c:numCache>
                <c:formatCode>m"月"d"日"</c:formatCode>
                <c:ptCount val="37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numCache>
            </c:numRef>
          </c:cat>
          <c:val>
            <c:numRef>
              <c:f>香港マカオ台湾の患者・海外輸入症例・無症状病原体保有者!$BG$70:$BG$442</c:f>
              <c:numCache>
                <c:formatCode>General</c:formatCode>
                <c:ptCount val="37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香港マカオ台湾の患者・海外輸入症例・無症状病原体保有者!$BU$29:$BU$442</c:f>
              <c:numCache>
                <c:formatCode>General</c:formatCode>
                <c:ptCount val="41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香港マカオ台湾の患者・海外輸入症例・無症状病原体保有者!$BV$29:$BV$442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香港マカオ台湾の患者・海外輸入症例・無症状病原体保有者!$BW$29:$BW$442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香港マカオ台湾の患者・海外輸入症例・無症状病原体保有者!$BY$29:$BY$442</c:f>
              <c:numCache>
                <c:formatCode>General</c:formatCode>
                <c:ptCount val="41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香港マカオ台湾の患者・海外輸入症例・無症状病原体保有者!$BZ$29:$BZ$442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香港マカオ台湾の患者・海外輸入症例・無症状病原体保有者!$CA$29:$CA$442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香港マカオ台湾の患者・海外輸入症例・無症状病原体保有者!$BJ$97:$BJ$441</c:f>
              <c:numCache>
                <c:formatCode>m"月"d"日"</c:formatCode>
                <c:ptCount val="3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numCache>
            </c:numRef>
          </c:cat>
          <c:val>
            <c:numRef>
              <c:f>香港マカオ台湾の患者・海外輸入症例・無症状病原体保有者!$BK$97:$BK$441</c:f>
              <c:numCache>
                <c:formatCode>General</c:formatCode>
                <c:ptCount val="34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香港マカオ台湾の患者・海外輸入症例・無症状病原体保有者!$BJ$97:$BJ$441</c:f>
              <c:numCache>
                <c:formatCode>m"月"d"日"</c:formatCode>
                <c:ptCount val="3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numCache>
            </c:numRef>
          </c:cat>
          <c:val>
            <c:numRef>
              <c:f>香港マカオ台湾の患者・海外輸入症例・無症状病原体保有者!$BL$97:$BL$441</c:f>
              <c:numCache>
                <c:formatCode>General</c:formatCode>
                <c:ptCount val="34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香港マカオ台湾の患者・海外輸入症例・無症状病原体保有者!$BM$97:$BM$441</c:f>
              <c:numCache>
                <c:formatCode>m"月"d"日"</c:formatCode>
                <c:ptCount val="3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numCache>
            </c:numRef>
          </c:cat>
          <c:val>
            <c:numRef>
              <c:f>香港マカオ台湾の患者・海外輸入症例・無症状病原体保有者!$BN$97:$BN$441</c:f>
              <c:numCache>
                <c:formatCode>General</c:formatCode>
                <c:ptCount val="34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香港マカオ台湾の患者・海外輸入症例・無症状病原体保有者!$BM$97:$BM$441</c:f>
              <c:numCache>
                <c:formatCode>m"月"d"日"</c:formatCode>
                <c:ptCount val="34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numCache>
            </c:numRef>
          </c:cat>
          <c:val>
            <c:numRef>
              <c:f>香港マカオ台湾の患者・海外輸入症例・無症状病原体保有者!$BO$97:$BO$441</c:f>
              <c:numCache>
                <c:formatCode>General</c:formatCode>
                <c:ptCount val="34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香港マカオ台湾の患者・海外輸入症例・無症状病原体保有者!$CF$29:$CF$442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香港マカオ台湾の患者・海外輸入症例・無症状病原体保有者!$CC$29:$CC$442</c:f>
              <c:numCache>
                <c:formatCode>General</c:formatCode>
                <c:ptCount val="41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香港マカオ台湾の患者・海外輸入症例・無症状病原体保有者!$CB$29:$CB$442</c:f>
              <c:numCache>
                <c:formatCode>m"月"d"日"</c:formatCode>
                <c:ptCount val="41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numCache>
            </c:numRef>
          </c:cat>
          <c:val>
            <c:numRef>
              <c:f>香港マカオ台湾の患者・海外輸入症例・無症状病原体保有者!$CD$29:$CD$442</c:f>
              <c:numCache>
                <c:formatCode>General</c:formatCode>
                <c:ptCount val="4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2"/>
  <sheetViews>
    <sheetView workbookViewId="0">
      <pane xSplit="2" ySplit="5" topLeftCell="J434" activePane="bottomRight" state="frozen"/>
      <selection pane="topRight" activeCell="C1" sqref="C1"/>
      <selection pane="bottomLeft" activeCell="A8" sqref="A8"/>
      <selection pane="bottomRight" activeCell="Q441" sqref="Q44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X441"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c r="X439" s="122">
        <f t="shared" si="223"/>
        <v>19</v>
      </c>
      <c r="Y439" s="97"/>
      <c r="Z439" s="123"/>
      <c r="AA439" s="97"/>
      <c r="AB439" s="97"/>
    </row>
    <row r="440" spans="2:29" x14ac:dyDescent="0.55000000000000004">
      <c r="B440" s="77">
        <v>44263</v>
      </c>
      <c r="C440" s="48">
        <v>0</v>
      </c>
      <c r="D440" s="84"/>
      <c r="E440" s="110"/>
      <c r="F440" s="57">
        <v>0</v>
      </c>
      <c r="G440" s="48">
        <v>8</v>
      </c>
      <c r="H440" s="89">
        <f t="shared" ref="H440" si="234">+H439+G440</f>
        <v>90002</v>
      </c>
      <c r="I440" s="89">
        <f t="shared" ref="I440" si="235">+H440-M440-O440</f>
        <v>180</v>
      </c>
      <c r="J440" s="48">
        <v>0</v>
      </c>
      <c r="K440" s="56">
        <f t="shared" ref="K440" si="236">+J440+K439</f>
        <v>0</v>
      </c>
      <c r="L440" s="48">
        <v>0</v>
      </c>
      <c r="M440" s="89">
        <f t="shared" ref="M440" si="237">+L440+M439</f>
        <v>4636</v>
      </c>
      <c r="N440" s="48">
        <v>11</v>
      </c>
      <c r="O440" s="89">
        <f t="shared" ref="O440" si="238">+N440+O439</f>
        <v>85186</v>
      </c>
      <c r="P440" s="111">
        <f t="shared" ref="P440" si="239">+Q440-Q439</f>
        <v>432</v>
      </c>
      <c r="Q440" s="57">
        <v>981758</v>
      </c>
      <c r="R440" s="48">
        <v>268</v>
      </c>
      <c r="S440" s="118"/>
      <c r="T440" s="57">
        <v>4543</v>
      </c>
      <c r="U440" s="78"/>
      <c r="W440" s="121"/>
      <c r="X440" s="122">
        <f t="shared" si="223"/>
        <v>8</v>
      </c>
      <c r="Y440" s="97"/>
      <c r="Z440" s="123"/>
      <c r="AA440" s="97"/>
      <c r="AB440" s="97"/>
    </row>
    <row r="441" spans="2:29" x14ac:dyDescent="0.55000000000000004">
      <c r="B441" s="77">
        <v>44264</v>
      </c>
      <c r="C441" s="48">
        <v>3</v>
      </c>
      <c r="D441" s="84"/>
      <c r="E441" s="110"/>
      <c r="F441" s="57">
        <v>3</v>
      </c>
      <c r="G441" s="48">
        <v>5</v>
      </c>
      <c r="H441" s="89">
        <f t="shared" ref="H441" si="240">+H440+G441</f>
        <v>90007</v>
      </c>
      <c r="I441" s="89">
        <f t="shared" ref="I441" si="241">+H441-M441-O441</f>
        <v>177</v>
      </c>
      <c r="J441" s="48">
        <v>0</v>
      </c>
      <c r="K441" s="56">
        <f t="shared" ref="K441" si="242">+J441+K440</f>
        <v>0</v>
      </c>
      <c r="L441" s="48">
        <v>0</v>
      </c>
      <c r="M441" s="89">
        <f t="shared" ref="M441" si="243">+L441+M440</f>
        <v>4636</v>
      </c>
      <c r="N441" s="48">
        <v>8</v>
      </c>
      <c r="O441" s="89">
        <f t="shared" ref="O441" si="244">+N441+O440</f>
        <v>85194</v>
      </c>
      <c r="P441" s="111">
        <f t="shared" ref="P441" si="245">+Q441-Q440</f>
        <v>362</v>
      </c>
      <c r="Q441" s="57">
        <v>982120</v>
      </c>
      <c r="R441" s="48">
        <v>206</v>
      </c>
      <c r="S441" s="118"/>
      <c r="T441" s="57">
        <v>4699</v>
      </c>
      <c r="U441" s="78"/>
      <c r="W441" s="121"/>
      <c r="X441" s="122">
        <f t="shared" si="223"/>
        <v>5</v>
      </c>
      <c r="Y441" s="97"/>
      <c r="Z441" s="123"/>
      <c r="AA441" s="97"/>
      <c r="AB441" s="97"/>
    </row>
    <row r="442" spans="2:29" x14ac:dyDescent="0.55000000000000004">
      <c r="B442" s="77"/>
      <c r="C442" s="59"/>
      <c r="D442" s="49"/>
      <c r="E442" s="61"/>
      <c r="F442" s="60"/>
      <c r="G442" s="59"/>
      <c r="H442" s="61"/>
      <c r="I442" s="55"/>
      <c r="J442" s="59"/>
      <c r="K442" s="61"/>
      <c r="L442" s="59"/>
      <c r="M442" s="61"/>
      <c r="N442" s="48"/>
      <c r="O442" s="60"/>
      <c r="P442" s="124"/>
      <c r="Q442" s="60"/>
      <c r="R442" s="48"/>
      <c r="S442" s="60"/>
      <c r="T442" s="60"/>
      <c r="U442" s="78"/>
    </row>
    <row r="443" spans="2:29" ht="9.5" customHeight="1" thickBot="1" x14ac:dyDescent="0.6">
      <c r="B443" s="66"/>
      <c r="C443" s="79"/>
      <c r="D443" s="80"/>
      <c r="E443" s="82"/>
      <c r="F443" s="95"/>
      <c r="G443" s="79"/>
      <c r="H443" s="82"/>
      <c r="I443" s="82"/>
      <c r="J443" s="79"/>
      <c r="K443" s="82"/>
      <c r="L443" s="79"/>
      <c r="M443" s="82"/>
      <c r="N443" s="83"/>
      <c r="O443" s="81"/>
      <c r="P443" s="94"/>
      <c r="Q443" s="95"/>
      <c r="R443" s="120"/>
      <c r="S443" s="95"/>
      <c r="T443" s="95"/>
      <c r="U443" s="67"/>
    </row>
    <row r="445" spans="2:29" ht="13" customHeight="1" x14ac:dyDescent="0.55000000000000004">
      <c r="E445" s="112"/>
      <c r="F445" s="113"/>
      <c r="G445" s="112" t="s">
        <v>80</v>
      </c>
      <c r="H445" s="113"/>
      <c r="I445" s="113"/>
      <c r="J445" s="113"/>
      <c r="U445" s="72"/>
    </row>
    <row r="446" spans="2:29" ht="13" customHeight="1" x14ac:dyDescent="0.55000000000000004">
      <c r="E446" s="112" t="s">
        <v>98</v>
      </c>
      <c r="F446" s="113"/>
      <c r="G446" s="293" t="s">
        <v>79</v>
      </c>
      <c r="H446" s="294"/>
      <c r="I446" s="112" t="s">
        <v>106</v>
      </c>
      <c r="J446" s="113"/>
    </row>
    <row r="447" spans="2:29" ht="13" customHeight="1" x14ac:dyDescent="0.55000000000000004">
      <c r="B447" s="130">
        <v>1</v>
      </c>
      <c r="E447" s="114" t="s">
        <v>108</v>
      </c>
      <c r="F447" s="113"/>
      <c r="G447" s="115"/>
      <c r="H447" s="115"/>
      <c r="I447" s="112" t="s">
        <v>107</v>
      </c>
      <c r="J447" s="113"/>
    </row>
    <row r="448" spans="2:29" ht="18.5" customHeight="1" x14ac:dyDescent="0.55000000000000004">
      <c r="E448" s="112" t="s">
        <v>96</v>
      </c>
      <c r="F448" s="113"/>
      <c r="G448" s="112" t="s">
        <v>97</v>
      </c>
      <c r="H448" s="113"/>
      <c r="I448" s="113"/>
      <c r="J448" s="113"/>
    </row>
    <row r="449" spans="5:10" ht="13" customHeight="1" x14ac:dyDescent="0.55000000000000004">
      <c r="E449" s="112" t="s">
        <v>98</v>
      </c>
      <c r="F449" s="113"/>
      <c r="G449" s="112" t="s">
        <v>99</v>
      </c>
      <c r="H449" s="113"/>
      <c r="I449" s="113"/>
      <c r="J449" s="113"/>
    </row>
    <row r="450" spans="5:10" ht="13" customHeight="1" x14ac:dyDescent="0.55000000000000004">
      <c r="E450" s="112" t="s">
        <v>98</v>
      </c>
      <c r="F450" s="113"/>
      <c r="G450" s="112" t="s">
        <v>100</v>
      </c>
      <c r="H450" s="113"/>
      <c r="I450" s="113"/>
      <c r="J450" s="113"/>
    </row>
    <row r="451" spans="5:10" ht="13" customHeight="1" x14ac:dyDescent="0.55000000000000004">
      <c r="E451" s="112" t="s">
        <v>101</v>
      </c>
      <c r="F451" s="113"/>
      <c r="G451" s="112" t="s">
        <v>102</v>
      </c>
      <c r="H451" s="113"/>
      <c r="I451" s="113"/>
      <c r="J451" s="113"/>
    </row>
    <row r="452" spans="5:10" ht="13" customHeight="1" x14ac:dyDescent="0.55000000000000004">
      <c r="E452" s="112" t="s">
        <v>103</v>
      </c>
      <c r="F452" s="113"/>
      <c r="G452" s="112" t="s">
        <v>104</v>
      </c>
      <c r="H452" s="113"/>
      <c r="I452" s="113"/>
      <c r="J452" s="113"/>
    </row>
  </sheetData>
  <mergeCells count="12">
    <mergeCell ref="G446:H44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6"/>
  <sheetViews>
    <sheetView topLeftCell="A4" zoomScale="96" zoomScaleNormal="96" workbookViewId="0">
      <pane xSplit="1" ySplit="4" topLeftCell="AX433" activePane="bottomRight" state="frozen"/>
      <selection activeCell="A4" sqref="A4"/>
      <selection pane="topRight" activeCell="B4" sqref="B4"/>
      <selection pane="bottomLeft" activeCell="A8" sqref="A8"/>
      <selection pane="bottomRight" activeCell="AX440" sqref="AX440:CK44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0" si="537">+BA344+1</f>
        <v>128</v>
      </c>
      <c r="BB345" s="130">
        <v>0</v>
      </c>
      <c r="BC345" s="27">
        <f t="shared" ref="BC345:BC376" si="538">+BC344+BB345</f>
        <v>22</v>
      </c>
      <c r="BD345" s="238">
        <f t="shared" ref="BD345:BD440"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BF440" si="880">+B439</f>
        <v>8</v>
      </c>
      <c r="BG439" s="132">
        <f t="shared" ref="BG439" si="881">+BI439</f>
        <v>5099</v>
      </c>
      <c r="BH439" s="229">
        <f t="shared" ref="BH439" si="882">+A439</f>
        <v>44263</v>
      </c>
      <c r="BI439" s="132">
        <f t="shared" ref="BI439" si="883">+C439</f>
        <v>5099</v>
      </c>
      <c r="BJ439" s="1">
        <f t="shared" ref="BJ439" si="884">+BE439</f>
        <v>44263</v>
      </c>
      <c r="BK439">
        <f t="shared" ref="BK439:BK440" si="885">+L439</f>
        <v>9</v>
      </c>
      <c r="BL439">
        <f t="shared" ref="BL439:BL440" si="886">+M439</f>
        <v>9</v>
      </c>
      <c r="BM439" s="1">
        <f t="shared" ref="BM439" si="887">+BJ439</f>
        <v>44263</v>
      </c>
      <c r="BN439">
        <f t="shared" ref="BN439" si="888">+BN438+BK439</f>
        <v>8315</v>
      </c>
      <c r="BO439">
        <f t="shared" ref="BO439" si="889">+BO438+BL439</f>
        <v>3895</v>
      </c>
      <c r="BP439" s="179">
        <f t="shared" ref="BP439" si="890">+A439</f>
        <v>44263</v>
      </c>
      <c r="BQ439">
        <f t="shared" ref="BQ439:BQ440"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BY440"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c r="B441" s="147"/>
      <c r="C441" s="154"/>
      <c r="D441" s="154"/>
      <c r="E441" s="147"/>
      <c r="F441" s="147"/>
      <c r="G441" s="147"/>
      <c r="H441" s="135"/>
      <c r="I441" s="147"/>
      <c r="J441" s="135"/>
      <c r="K441" s="42"/>
      <c r="L441" s="146"/>
      <c r="M441" s="147"/>
      <c r="N441" s="135"/>
      <c r="O441" s="135"/>
      <c r="P441" s="147"/>
      <c r="Q441" s="147"/>
      <c r="R441" s="135"/>
      <c r="S441" s="135"/>
      <c r="T441" s="147"/>
      <c r="U441" s="147"/>
      <c r="V441" s="135"/>
      <c r="W441" s="42"/>
      <c r="X441" s="148"/>
      <c r="Z441" s="75"/>
      <c r="AA441" s="230"/>
      <c r="AB441" s="230"/>
      <c r="AC441" s="231"/>
      <c r="AD441" s="183"/>
      <c r="AE441" s="243"/>
      <c r="AF441" s="155"/>
      <c r="AG441" s="184"/>
      <c r="AH441" s="155"/>
      <c r="AI441" s="184"/>
      <c r="AJ441" s="185"/>
      <c r="AK441" s="186"/>
      <c r="AL441" s="155"/>
      <c r="AM441" s="184"/>
      <c r="AN441" s="155"/>
      <c r="AO441" s="184"/>
      <c r="AP441" s="187"/>
      <c r="AQ441" s="186"/>
      <c r="AR441" s="155"/>
      <c r="AS441" s="184"/>
      <c r="AT441" s="155"/>
      <c r="AU441" s="184"/>
      <c r="AV441" s="188"/>
      <c r="AX441"/>
      <c r="AY441"/>
      <c r="AZ441"/>
      <c r="BB441"/>
      <c r="BQ441" s="45"/>
      <c r="BR441" s="45"/>
      <c r="BS441" s="45"/>
      <c r="BT441" s="45"/>
    </row>
    <row r="442" spans="1:88" ht="7" customHeight="1" thickBot="1" x14ac:dyDescent="0.6">
      <c r="A442" s="66"/>
      <c r="B442" s="146"/>
      <c r="C442" s="154"/>
      <c r="D442" s="147"/>
      <c r="E442" s="147"/>
      <c r="F442" s="147"/>
      <c r="G442" s="147"/>
      <c r="H442" s="135"/>
      <c r="I442" s="147"/>
      <c r="J442" s="135"/>
      <c r="K442" s="148"/>
      <c r="L442" s="146"/>
      <c r="M442" s="147"/>
      <c r="N442" s="135"/>
      <c r="O442" s="135"/>
      <c r="P442" s="147"/>
      <c r="Q442" s="147"/>
      <c r="R442" s="135"/>
      <c r="S442" s="135"/>
      <c r="T442" s="147"/>
      <c r="U442" s="147"/>
      <c r="V442" s="135"/>
      <c r="W442" s="42"/>
      <c r="X442" s="148"/>
      <c r="Z442" s="66"/>
      <c r="AA442" s="64"/>
      <c r="AB442" s="64"/>
      <c r="AC442" s="64"/>
      <c r="AD442" s="183"/>
      <c r="AE442" s="243"/>
      <c r="AF442" s="155"/>
      <c r="AG442" s="184"/>
      <c r="AH442" s="155"/>
      <c r="AI442" s="184"/>
      <c r="AJ442" s="185"/>
      <c r="AK442" s="186"/>
      <c r="AL442" s="155"/>
      <c r="AM442" s="184"/>
      <c r="AN442" s="155"/>
      <c r="AO442" s="184"/>
      <c r="AP442" s="187"/>
      <c r="AQ442" s="186"/>
      <c r="AR442" s="155"/>
      <c r="AS442" s="184"/>
      <c r="AT442" s="155"/>
      <c r="AU442" s="184"/>
      <c r="AV442" s="188"/>
    </row>
    <row r="443" spans="1:88" x14ac:dyDescent="0.55000000000000004">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AY443" s="45" t="s">
        <v>476</v>
      </c>
      <c r="BB443" s="45" t="s">
        <v>475</v>
      </c>
    </row>
    <row r="444" spans="1:88" x14ac:dyDescent="0.55000000000000004">
      <c r="AI444" s="259">
        <f>SUM(AI189:AI441)</f>
        <v>195</v>
      </c>
      <c r="AY444" s="45">
        <f>SUM(AY359:AY413)</f>
        <v>69</v>
      </c>
      <c r="BB444" s="45">
        <f>SUM(BB374:BB413)</f>
        <v>941</v>
      </c>
    </row>
    <row r="445" spans="1:88" x14ac:dyDescent="0.55000000000000004">
      <c r="L445">
        <f>SUM(L97:L444)</f>
        <v>8331</v>
      </c>
      <c r="P445">
        <f>SUM(P97:P444)</f>
        <v>1662</v>
      </c>
      <c r="AD445">
        <f>SUM(AD188:AD194)</f>
        <v>82</v>
      </c>
    </row>
    <row r="446" spans="1:88" ht="15.5" customHeight="1" x14ac:dyDescent="0.55000000000000004">
      <c r="A446" s="130"/>
      <c r="D446">
        <f>SUM(B229:B259)</f>
        <v>435</v>
      </c>
      <c r="Z446" s="130"/>
      <c r="AA446" s="130"/>
      <c r="AB446" s="130"/>
      <c r="AC446" s="130"/>
      <c r="AF446">
        <f>SUM(AD188:AD441)</f>
        <v>9917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3"/>
  <sheetViews>
    <sheetView workbookViewId="0">
      <pane xSplit="3" ySplit="1" topLeftCell="D196" activePane="bottomRight" state="frozen"/>
      <selection pane="topRight" activeCell="C1" sqref="C1"/>
      <selection pane="bottomLeft" activeCell="A2" sqref="A2"/>
      <selection pane="bottomRight" activeCell="A203" sqref="A20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3"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c r="C204" s="1"/>
      <c r="I204" s="265"/>
      <c r="AC204" s="1"/>
      <c r="AD204" s="266"/>
    </row>
    <row r="205" spans="2:34" x14ac:dyDescent="0.55000000000000004">
      <c r="B205" s="240"/>
      <c r="C205" s="1"/>
      <c r="AC205" s="278">
        <v>1</v>
      </c>
    </row>
    <row r="206" spans="2:34" s="264" customFormat="1" ht="5" customHeight="1" x14ac:dyDescent="0.55000000000000004">
      <c r="B206" s="263"/>
      <c r="C206" s="262"/>
      <c r="AB206" s="5"/>
    </row>
    <row r="207" spans="2:34" ht="5.5" customHeight="1" x14ac:dyDescent="0.55000000000000004">
      <c r="B207" s="256"/>
      <c r="C207" s="1"/>
    </row>
    <row r="208" spans="2:34" x14ac:dyDescent="0.55000000000000004">
      <c r="B208">
        <f>SUM(B2:B207)</f>
        <v>2750</v>
      </c>
      <c r="C208" s="1" t="s">
        <v>348</v>
      </c>
      <c r="D208" s="27">
        <f>SUM(D2:D207)</f>
        <v>937</v>
      </c>
      <c r="E208" s="27">
        <f>SUM(E2:E207)</f>
        <v>513</v>
      </c>
      <c r="F208" s="27">
        <f>SUM(F2:F207)</f>
        <v>281</v>
      </c>
      <c r="G208" s="27">
        <f>SUM(G2:G207)</f>
        <v>198</v>
      </c>
      <c r="H208" s="27">
        <f>SUM(H2:H207)</f>
        <v>183</v>
      </c>
      <c r="J208">
        <f t="shared" ref="J208:AA208" si="53">SUM(J2:J207)</f>
        <v>46</v>
      </c>
      <c r="K208">
        <f t="shared" si="53"/>
        <v>2</v>
      </c>
      <c r="L208">
        <f t="shared" si="53"/>
        <v>7</v>
      </c>
      <c r="M208">
        <f t="shared" si="53"/>
        <v>18</v>
      </c>
      <c r="N208">
        <f t="shared" si="53"/>
        <v>12</v>
      </c>
      <c r="O208">
        <f t="shared" si="53"/>
        <v>25</v>
      </c>
      <c r="P208">
        <f t="shared" si="53"/>
        <v>33</v>
      </c>
      <c r="Q208">
        <f t="shared" si="53"/>
        <v>3</v>
      </c>
      <c r="R208">
        <f t="shared" si="53"/>
        <v>12</v>
      </c>
      <c r="S208">
        <f t="shared" si="53"/>
        <v>18</v>
      </c>
      <c r="T208">
        <f t="shared" si="53"/>
        <v>40</v>
      </c>
      <c r="U208">
        <f t="shared" si="53"/>
        <v>58</v>
      </c>
      <c r="V208">
        <f t="shared" si="53"/>
        <v>77</v>
      </c>
      <c r="W208">
        <f t="shared" si="53"/>
        <v>27</v>
      </c>
      <c r="X208">
        <f t="shared" si="53"/>
        <v>35</v>
      </c>
      <c r="Y208">
        <f t="shared" si="53"/>
        <v>135</v>
      </c>
      <c r="Z208">
        <f t="shared" si="53"/>
        <v>45</v>
      </c>
      <c r="AA208">
        <f t="shared" si="53"/>
        <v>45</v>
      </c>
    </row>
    <row r="209" spans="2:10" x14ac:dyDescent="0.55000000000000004">
      <c r="C209" s="1"/>
    </row>
    <row r="210" spans="2:10" ht="5" customHeight="1" x14ac:dyDescent="0.55000000000000004">
      <c r="C210" s="1"/>
    </row>
    <row r="213" spans="2:10" x14ac:dyDescent="0.55000000000000004">
      <c r="B213" s="240"/>
      <c r="J21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0" zoomScale="70" zoomScaleNormal="70" workbookViewId="0">
      <selection activeCell="U86" sqref="U86"/>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7"/>
  <sheetViews>
    <sheetView topLeftCell="A2" workbookViewId="0">
      <pane xSplit="2" ySplit="2" topLeftCell="G238" activePane="bottomRight" state="frozen"/>
      <selection activeCell="O24" sqref="O24"/>
      <selection pane="topRight" activeCell="O24" sqref="O24"/>
      <selection pane="bottomLeft" activeCell="O24" sqref="O24"/>
      <selection pane="bottomRight" activeCell="R243" sqref="R24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U244"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x14ac:dyDescent="0.55000000000000004">
      <c r="B245" s="249"/>
      <c r="C245" s="45"/>
      <c r="G245" s="1"/>
      <c r="H245" s="129"/>
      <c r="I245" s="286"/>
      <c r="J245" s="129"/>
      <c r="K245" s="287"/>
      <c r="L245" s="288"/>
      <c r="M245" s="286"/>
      <c r="N245" s="287"/>
      <c r="O245" s="129"/>
      <c r="P245" s="286"/>
      <c r="Q245" s="289"/>
      <c r="R245" s="290"/>
      <c r="S245" s="289"/>
      <c r="T245" s="129"/>
      <c r="U245" s="291"/>
      <c r="V245" s="286"/>
      <c r="W245" s="286"/>
      <c r="X245" s="129"/>
      <c r="Y245" s="286"/>
      <c r="Z245" s="129"/>
    </row>
    <row r="246" spans="1:26" ht="7.5" customHeight="1" x14ac:dyDescent="0.55000000000000004">
      <c r="H246" s="286"/>
      <c r="I246" s="286"/>
      <c r="J246" s="286"/>
      <c r="K246" s="286"/>
      <c r="L246" s="292"/>
      <c r="M246" s="286"/>
      <c r="N246" s="286"/>
      <c r="O246" s="286"/>
      <c r="P246" s="286"/>
      <c r="Q246" s="286"/>
      <c r="R246" s="292"/>
      <c r="S246" s="286"/>
      <c r="T246" s="286"/>
      <c r="U246" s="286"/>
      <c r="V246" s="286"/>
      <c r="W246" s="286"/>
      <c r="X246" s="129"/>
      <c r="Y246" s="286"/>
      <c r="Z246" s="129"/>
    </row>
    <row r="247" spans="1:26" x14ac:dyDescent="0.55000000000000004">
      <c r="H247" s="286"/>
      <c r="I247" s="286"/>
      <c r="J247" s="286"/>
      <c r="K247" s="286"/>
      <c r="L247" s="292"/>
      <c r="M247" s="286"/>
      <c r="N247" s="286"/>
      <c r="O247" s="286"/>
      <c r="P247" s="286"/>
      <c r="Q247" s="286"/>
      <c r="R247" s="292"/>
      <c r="S247" s="286"/>
      <c r="T247" s="286"/>
      <c r="U247" s="286"/>
      <c r="V247" s="286"/>
      <c r="W247" s="286"/>
      <c r="X247" s="129"/>
      <c r="Y247" s="286"/>
      <c r="Z24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2021-03-10T08:13:22Z</dcterms:modified>
</cp:coreProperties>
</file>