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C4523017-AB99-474C-B08E-B452D83C04B5}" xr6:coauthVersionLast="46" xr6:coauthVersionMax="46" xr10:uidLastSave="{00000000-0000-0000-0000-000000000000}"/>
  <bookViews>
    <workbookView xWindow="-110" yWindow="-110" windowWidth="19420" windowHeight="9600" tabRatio="802"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443" i="5" l="1"/>
  <c r="CI443" i="5"/>
  <c r="CH443" i="5"/>
  <c r="CG443" i="5"/>
  <c r="CF443" i="5"/>
  <c r="CE443" i="5"/>
  <c r="CD443" i="5"/>
  <c r="CC443" i="5"/>
  <c r="CB443" i="5"/>
  <c r="CA443" i="5"/>
  <c r="BZ443" i="5"/>
  <c r="BY443" i="5"/>
  <c r="BX443" i="5"/>
  <c r="BW443" i="5"/>
  <c r="BV443" i="5"/>
  <c r="BU443" i="5"/>
  <c r="BT443" i="5"/>
  <c r="BS443" i="5"/>
  <c r="BR443" i="5"/>
  <c r="BQ443" i="5"/>
  <c r="BP443" i="5"/>
  <c r="BN443" i="5"/>
  <c r="BL443" i="5"/>
  <c r="BO443" i="5" s="1"/>
  <c r="BK443" i="5"/>
  <c r="BI443" i="5"/>
  <c r="BH443" i="5"/>
  <c r="BG443" i="5"/>
  <c r="BF443" i="5"/>
  <c r="BE443" i="5"/>
  <c r="BJ443" i="5" s="1"/>
  <c r="BM443" i="5" s="1"/>
  <c r="BD443" i="5"/>
  <c r="BC443" i="5"/>
  <c r="BA443" i="5"/>
  <c r="AZ443" i="5"/>
  <c r="AU443" i="5"/>
  <c r="AS443" i="5"/>
  <c r="AQ443" i="5"/>
  <c r="AO443" i="5"/>
  <c r="AM443" i="5"/>
  <c r="AK443" i="5"/>
  <c r="AI443" i="5"/>
  <c r="AG443" i="5"/>
  <c r="P444" i="2"/>
  <c r="O444" i="2"/>
  <c r="I444" i="2" s="1"/>
  <c r="M444" i="2"/>
  <c r="AB444" i="2" s="1"/>
  <c r="K444" i="2"/>
  <c r="H444" i="2"/>
  <c r="AA444" i="2"/>
  <c r="Z444" i="2"/>
  <c r="Y444" i="2"/>
  <c r="X444" i="2"/>
  <c r="W444" i="2"/>
  <c r="C443" i="5"/>
  <c r="D443" i="5" s="1"/>
  <c r="AX443" i="5"/>
  <c r="AD443" i="5"/>
  <c r="AE443" i="5" s="1"/>
  <c r="AC443" i="5"/>
  <c r="AB443" i="5"/>
  <c r="AA443" i="5"/>
  <c r="Z443" i="5"/>
  <c r="I206" i="7"/>
  <c r="B206" i="7" s="1"/>
  <c r="AD206" i="7" s="1"/>
  <c r="AE206" i="7"/>
  <c r="AC206" i="7"/>
  <c r="Y247" i="6"/>
  <c r="Z247" i="6" s="1"/>
  <c r="V247" i="6"/>
  <c r="X247" i="6" s="1"/>
  <c r="U247" i="6"/>
  <c r="T247" i="6"/>
  <c r="S247" i="6"/>
  <c r="R247" i="6"/>
  <c r="N247" i="6"/>
  <c r="L247" i="6"/>
  <c r="K247" i="6"/>
  <c r="I247" i="6"/>
  <c r="W247" i="6" s="1"/>
  <c r="AA443" i="2"/>
  <c r="Z443" i="2"/>
  <c r="X443" i="2"/>
  <c r="W443" i="2"/>
  <c r="P443" i="2"/>
  <c r="AI442" i="5"/>
  <c r="CF442" i="5" s="1"/>
  <c r="AG442" i="5"/>
  <c r="CD442" i="5" s="1"/>
  <c r="CG442" i="5"/>
  <c r="CE442" i="5"/>
  <c r="CB442" i="5"/>
  <c r="CA442" i="5"/>
  <c r="BZ442" i="5"/>
  <c r="BY442" i="5"/>
  <c r="BX442" i="5"/>
  <c r="BW442" i="5"/>
  <c r="BV442" i="5"/>
  <c r="BU442" i="5"/>
  <c r="BT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D205" i="7" s="1"/>
  <c r="AE205" i="7"/>
  <c r="AC205" i="7"/>
  <c r="Y246" i="6"/>
  <c r="V246" i="6"/>
  <c r="U246" i="6"/>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E204" i="7"/>
  <c r="AC204" i="7"/>
  <c r="I204" i="7"/>
  <c r="B204" i="7" s="1"/>
  <c r="AD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CG441" i="5" l="1"/>
  <c r="CH442" i="5"/>
  <c r="CI441" i="5"/>
  <c r="CI442" i="5"/>
  <c r="CJ442" i="5"/>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F438" i="5"/>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BE439" i="5" l="1"/>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47" i="5"/>
  <c r="CE378" i="5" l="1"/>
  <c r="CB378" i="5"/>
  <c r="CA378" i="5"/>
  <c r="BZ378" i="5"/>
  <c r="BY378" i="5"/>
  <c r="BX378" i="5"/>
  <c r="BW378" i="5"/>
  <c r="BV378" i="5"/>
  <c r="BU378" i="5"/>
  <c r="BT378" i="5"/>
  <c r="BS378" i="5"/>
  <c r="BR378" i="5"/>
  <c r="BQ378" i="5"/>
  <c r="BP378" i="5"/>
  <c r="BL378" i="5"/>
  <c r="BK378" i="5"/>
  <c r="BH378" i="5"/>
  <c r="BF378" i="5"/>
  <c r="BB447"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1"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1" i="7"/>
  <c r="Q211"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11" i="7"/>
  <c r="Z211" i="7"/>
  <c r="Y211" i="7"/>
  <c r="W211" i="7"/>
  <c r="G211" i="7"/>
  <c r="U211" i="7"/>
  <c r="O211" i="7"/>
  <c r="M211" i="7"/>
  <c r="E211"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6"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49"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4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49" i="5"/>
  <c r="AD448"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48" i="5"/>
  <c r="L448"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W246" i="6" s="1"/>
  <c r="D186" i="5"/>
  <c r="C187" i="5"/>
  <c r="BI186" i="5"/>
  <c r="BG186" i="5" s="1"/>
  <c r="Y106" i="2"/>
  <c r="H107" i="2"/>
  <c r="H108" i="2" s="1"/>
  <c r="M78" i="2"/>
  <c r="M79" i="2" s="1"/>
  <c r="AB77" i="2"/>
  <c r="I77" i="2"/>
  <c r="BI187" i="5" l="1"/>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BI412" i="5"/>
  <c r="BG412" i="5" s="1"/>
  <c r="D411" i="5"/>
  <c r="BI411" i="5"/>
  <c r="BG411" i="5" s="1"/>
  <c r="D410" i="5"/>
  <c r="BI410" i="5"/>
  <c r="BG410" i="5" s="1"/>
  <c r="D409" i="5"/>
  <c r="BI409" i="5"/>
  <c r="BG409" i="5" s="1"/>
  <c r="D408" i="5"/>
  <c r="BI408" i="5"/>
  <c r="BG408" i="5" s="1"/>
  <c r="H306" i="2"/>
  <c r="Y305" i="2"/>
  <c r="M277" i="2"/>
  <c r="AB276" i="2"/>
  <c r="I276" i="2"/>
  <c r="D442" i="5" l="1"/>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Y441" i="2"/>
  <c r="M362" i="2"/>
  <c r="AB361" i="2"/>
  <c r="I361" i="2"/>
  <c r="Y443" i="2" l="1"/>
  <c r="Y442" i="2"/>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1" i="7"/>
  <c r="AE197" i="7"/>
  <c r="T211" i="7"/>
  <c r="R211" i="7"/>
  <c r="P211" i="7"/>
  <c r="N211" i="7"/>
  <c r="L211" i="7"/>
  <c r="F211" i="7"/>
  <c r="J211" i="7"/>
  <c r="V211" i="7"/>
  <c r="X211" i="7"/>
  <c r="B197" i="7"/>
  <c r="B211" i="7" s="1"/>
  <c r="H211" i="7"/>
  <c r="I441" i="2" l="1"/>
  <c r="AB441" i="2"/>
  <c r="M442" i="2"/>
  <c r="M443" i="2" s="1"/>
  <c r="AD197" i="7"/>
  <c r="AB443" i="2" l="1"/>
  <c r="I443" i="2"/>
  <c r="AB442" i="2"/>
  <c r="I442" i="2"/>
</calcChain>
</file>

<file path=xl/sharedStrings.xml><?xml version="1.0" encoding="utf-8"?>
<sst xmlns="http://schemas.openxmlformats.org/spreadsheetml/2006/main" count="753" uniqueCount="538">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</sst>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国家衛健委発表に基づく感染状況!$X$27:$X$447</c:f>
              <c:numCache>
                <c:formatCode>#,##0_);[Red]\(#,##0\)</c:formatCode>
                <c:ptCount val="42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国家衛健委発表に基づく感染状況!$Y$27:$Y$447</c:f>
              <c:numCache>
                <c:formatCode>General</c:formatCode>
                <c:ptCount val="42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香港マカオ台湾の患者・海外輸入症例・無症状病原体保有者!$CI$189:$CI$444</c:f>
              <c:numCache>
                <c:formatCode>m"月"d"日"</c:formatCode>
                <c:ptCount val="25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numCache>
            </c:numRef>
          </c:cat>
          <c:val>
            <c:numRef>
              <c:f>香港マカオ台湾の患者・海外輸入症例・無症状病原体保有者!$CJ$189:$CJ$444</c:f>
              <c:numCache>
                <c:formatCode>General</c:formatCode>
                <c:ptCount val="25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香港マカオ台湾の患者・海外輸入症例・無症状病原体保有者!$CG$189:$CG$444</c:f>
              <c:numCache>
                <c:formatCode>m"月"d"日"</c:formatCode>
                <c:ptCount val="25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numCache>
            </c:numRef>
          </c:cat>
          <c:val>
            <c:numRef>
              <c:f>香港マカオ台湾の患者・海外輸入症例・無症状病原体保有者!$CH$189:$CH$444</c:f>
              <c:numCache>
                <c:formatCode>General</c:formatCode>
                <c:ptCount val="25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省市別輸入症例数変化!$C$2:$C$209</c:f>
              <c:numCache>
                <c:formatCode>m"月"d"日"</c:formatCode>
                <c:ptCount val="2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numCache>
            </c:numRef>
          </c:cat>
          <c:val>
            <c:numRef>
              <c:f>省市別輸入症例数変化!$D$2:$D$209</c:f>
              <c:numCache>
                <c:formatCode>General</c:formatCode>
                <c:ptCount val="20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省市別輸入症例数変化!$C$2:$C$209</c:f>
              <c:numCache>
                <c:formatCode>m"月"d"日"</c:formatCode>
                <c:ptCount val="2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numCache>
            </c:numRef>
          </c:cat>
          <c:val>
            <c:numRef>
              <c:f>省市別輸入症例数変化!$E$2:$E$209</c:f>
              <c:numCache>
                <c:formatCode>General</c:formatCode>
                <c:ptCount val="20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省市別輸入症例数変化!$C$2:$C$209</c:f>
              <c:numCache>
                <c:formatCode>m"月"d"日"</c:formatCode>
                <c:ptCount val="2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numCache>
            </c:numRef>
          </c:cat>
          <c:val>
            <c:numRef>
              <c:f>省市別輸入症例数変化!$F$2:$F$209</c:f>
              <c:numCache>
                <c:formatCode>General</c:formatCode>
                <c:ptCount val="20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省市別輸入症例数変化!$C$2:$C$209</c:f>
              <c:numCache>
                <c:formatCode>m"月"d"日"</c:formatCode>
                <c:ptCount val="2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numCache>
            </c:numRef>
          </c:cat>
          <c:val>
            <c:numRef>
              <c:f>省市別輸入症例数変化!$G$2:$G$209</c:f>
              <c:numCache>
                <c:formatCode>General</c:formatCode>
                <c:ptCount val="20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省市別輸入症例数変化!$C$2:$C$209</c:f>
              <c:numCache>
                <c:formatCode>m"月"d"日"</c:formatCode>
                <c:ptCount val="2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numCache>
            </c:numRef>
          </c:cat>
          <c:val>
            <c:numRef>
              <c:f>省市別輸入症例数変化!$H$2:$H$209</c:f>
              <c:numCache>
                <c:formatCode>General</c:formatCode>
                <c:ptCount val="20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省市別輸入症例数変化!$C$2:$C$209</c:f>
              <c:numCache>
                <c:formatCode>m"月"d"日"</c:formatCode>
                <c:ptCount val="20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numCache>
            </c:numRef>
          </c:cat>
          <c:val>
            <c:numRef>
              <c:f>省市別輸入症例数変化!$I$2:$I$209</c:f>
              <c:numCache>
                <c:formatCode>0_);[Red]\(0\)</c:formatCode>
                <c:ptCount val="20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省市別輸入症例数変化!$AC$2:$AC$208</c:f>
              <c:numCache>
                <c:formatCode>m"月"d"日"</c:formatCode>
                <c:ptCount val="20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6" formatCode="General">
                  <c:v>1</c:v>
                </c:pt>
              </c:numCache>
            </c:numRef>
          </c:cat>
          <c:val>
            <c:numRef>
              <c:f>省市別輸入症例数変化!$AD$2:$AD$208</c:f>
              <c:numCache>
                <c:formatCode>0_);[Red]\(0\)</c:formatCode>
                <c:ptCount val="20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省市別輸入症例数変化!$AC$2:$AC$208</c:f>
              <c:numCache>
                <c:formatCode>m"月"d"日"</c:formatCode>
                <c:ptCount val="20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6" formatCode="General">
                  <c:v>1</c:v>
                </c:pt>
              </c:numCache>
            </c:numRef>
          </c:cat>
          <c:val>
            <c:numRef>
              <c:f>省市別輸入症例数変化!$AE$2:$AE$208</c:f>
              <c:numCache>
                <c:formatCode>General</c:formatCode>
                <c:ptCount val="20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香港マカオ台湾の患者・海外輸入症例・無症状病原体保有者!$BQ$29:$BQ$445</c:f>
              <c:numCache>
                <c:formatCode>General</c:formatCode>
                <c:ptCount val="41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香港マカオ台湾の患者・海外輸入症例・無症状病原体保有者!$BR$29:$BR$445</c:f>
              <c:numCache>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香港マカオ台湾の患者・海外輸入症例・無症状病原体保有者!$BS$29:$BS$445</c:f>
              <c:numCache>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香港マカオ台湾の患者・海外輸入症例・無症状病原体保有者!$AX$169:$AX$444</c:f>
              <c:numCache>
                <c:formatCode>m"月"d"日"</c:formatCode>
                <c:ptCount val="27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numCache>
            </c:numRef>
          </c:cat>
          <c:val>
            <c:numRef>
              <c:f>香港マカオ台湾の患者・海外輸入症例・無症状病原体保有者!$AY$169:$AY$444</c:f>
              <c:numCache>
                <c:formatCode>General</c:formatCode>
                <c:ptCount val="27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香港マカオ台湾の患者・海外輸入症例・無症状病原体保有者!$AX$169:$AX$444</c:f>
              <c:numCache>
                <c:formatCode>m"月"d"日"</c:formatCode>
                <c:ptCount val="27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numCache>
            </c:numRef>
          </c:cat>
          <c:val>
            <c:numRef>
              <c:f>香港マカオ台湾の患者・海外輸入症例・無症状病原体保有者!$BB$169:$BB$444</c:f>
              <c:numCache>
                <c:formatCode>General</c:formatCode>
                <c:ptCount val="27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香港マカオ台湾の患者・海外輸入症例・無症状病原体保有者!$AX$169:$AX$444</c:f>
              <c:numCache>
                <c:formatCode>m"月"d"日"</c:formatCode>
                <c:ptCount val="27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numCache>
            </c:numRef>
          </c:cat>
          <c:val>
            <c:numRef>
              <c:f>香港マカオ台湾の患者・海外輸入症例・無症状病原体保有者!$AZ$169:$AZ$444</c:f>
              <c:numCache>
                <c:formatCode>General</c:formatCode>
                <c:ptCount val="27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香港マカオ台湾の患者・海外輸入症例・無症状病原体保有者!$AX$169:$AX$444</c:f>
              <c:numCache>
                <c:formatCode>m"月"d"日"</c:formatCode>
                <c:ptCount val="27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numCache>
            </c:numRef>
          </c:cat>
          <c:val>
            <c:numRef>
              <c:f>香港マカオ台湾の患者・海外輸入症例・無症状病原体保有者!$BC$169:$BC$444</c:f>
              <c:numCache>
                <c:formatCode>General</c:formatCode>
                <c:ptCount val="27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新疆の情況!$U$6:$U$249</c:f>
              <c:strCache>
                <c:ptCount val="2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strCache>
            </c:strRef>
          </c:cat>
          <c:val>
            <c:numRef>
              <c:f>新疆の情況!$V$6:$V$249</c:f>
              <c:numCache>
                <c:formatCode>General</c:formatCode>
                <c:ptCount val="24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新疆の情況!$U$6:$U$249</c:f>
              <c:strCache>
                <c:ptCount val="2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strCache>
            </c:strRef>
          </c:cat>
          <c:val>
            <c:numRef>
              <c:f>新疆の情況!$Y$6:$Y$249</c:f>
              <c:numCache>
                <c:formatCode>General</c:formatCode>
                <c:ptCount val="24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新疆の情況!$U$6:$U$249</c:f>
              <c:strCache>
                <c:ptCount val="2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strCache>
            </c:strRef>
          </c:cat>
          <c:val>
            <c:numRef>
              <c:f>新疆の情況!$W$6:$W$249</c:f>
              <c:numCache>
                <c:formatCode>General</c:formatCode>
                <c:ptCount val="24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新疆の情況!$U$6:$U$249</c:f>
              <c:strCache>
                <c:ptCount val="2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strCache>
            </c:strRef>
          </c:cat>
          <c:val>
            <c:numRef>
              <c:f>新疆の情況!$X$6:$X$249</c:f>
              <c:numCache>
                <c:formatCode>General</c:formatCode>
                <c:ptCount val="24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新疆の情況!$U$6:$U$249</c:f>
              <c:strCache>
                <c:ptCount val="2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strCache>
            </c:strRef>
          </c:cat>
          <c:val>
            <c:numRef>
              <c:f>新疆の情況!$Z$6:$Z$249</c:f>
              <c:numCache>
                <c:formatCode>General</c:formatCode>
                <c:ptCount val="24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国家衛健委発表に基づく感染状況!$X$27:$X$447</c:f>
              <c:numCache>
                <c:formatCode>#,##0_);[Red]\(#,##0\)</c:formatCode>
                <c:ptCount val="42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国家衛健委発表に基づく感染状況!$Y$27:$Y$447</c:f>
              <c:numCache>
                <c:formatCode>General</c:formatCode>
                <c:ptCount val="42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国家衛健委発表に基づく感染状況!$AA$27:$AA$447</c:f>
              <c:numCache>
                <c:formatCode>General</c:formatCode>
                <c:ptCount val="42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国家衛健委発表に基づく感染状況!$AB$27:$AB$447</c:f>
              <c:numCache>
                <c:formatCode>General</c:formatCode>
                <c:ptCount val="42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国家衛健委発表に基づく感染状況!$X$27:$X$447</c:f>
              <c:numCache>
                <c:formatCode>#,##0_);[Red]\(#,##0\)</c:formatCode>
                <c:ptCount val="42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国家衛健委発表に基づく感染状況!$Y$27:$Y$447</c:f>
              <c:numCache>
                <c:formatCode>General</c:formatCode>
                <c:ptCount val="42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国家衛健委発表に基づく感染状況!$AA$27:$AA$447</c:f>
              <c:numCache>
                <c:formatCode>General</c:formatCode>
                <c:ptCount val="42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国家衛健委発表に基づく感染状況!$AB$27:$AB$447</c:f>
              <c:numCache>
                <c:formatCode>General</c:formatCode>
                <c:ptCount val="42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国家衛健委発表に基づく感染状況!$AA$27:$AA$447</c:f>
              <c:numCache>
                <c:formatCode>General</c:formatCode>
                <c:ptCount val="42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国家衛健委発表に基づく感染状況!$Z$27:$Z$447</c:f>
              <c:numCache>
                <c:formatCode>m"月"d"日"</c:formatCode>
                <c:ptCount val="42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numCache>
            </c:numRef>
          </c:cat>
          <c:val>
            <c:numRef>
              <c:f>国家衛健委発表に基づく感染状況!$AB$27:$AB$447</c:f>
              <c:numCache>
                <c:formatCode>General</c:formatCode>
                <c:ptCount val="42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香港マカオ台湾の患者・海外輸入症例・無症状病原体保有者!$BE$70:$BE$445</c:f>
              <c:numCache>
                <c:formatCode>m"月"d"日"</c:formatCode>
                <c:ptCount val="37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numCache>
            </c:numRef>
          </c:cat>
          <c:val>
            <c:numRef>
              <c:f>香港マカオ台湾の患者・海外輸入症例・無症状病原体保有者!$BF$70:$BF$445</c:f>
              <c:numCache>
                <c:formatCode>General</c:formatCode>
                <c:ptCount val="37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香港マカオ台湾の患者・海外輸入症例・無症状病原体保有者!$BE$70:$BE$445</c:f>
              <c:numCache>
                <c:formatCode>m"月"d"日"</c:formatCode>
                <c:ptCount val="37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numCache>
            </c:numRef>
          </c:cat>
          <c:val>
            <c:numRef>
              <c:f>香港マカオ台湾の患者・海外輸入症例・無症状病原体保有者!$BG$70:$BG$445</c:f>
              <c:numCache>
                <c:formatCode>General</c:formatCode>
                <c:ptCount val="37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香港マカオ台湾の患者・海外輸入症例・無症状病原体保有者!$BU$29:$BU$445</c:f>
              <c:numCache>
                <c:formatCode>General</c:formatCode>
                <c:ptCount val="41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香港マカオ台湾の患者・海外輸入症例・無症状病原体保有者!$BV$29:$BV$445</c:f>
              <c:numCache>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香港マカオ台湾の患者・海外輸入症例・無症状病原体保有者!$BW$29:$BW$445</c:f>
              <c:numCache>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香港マカオ台湾の患者・海外輸入症例・無症状病原体保有者!$BY$29:$BY$445</c:f>
              <c:numCache>
                <c:formatCode>General</c:formatCode>
                <c:ptCount val="41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香港マカオ台湾の患者・海外輸入症例・無症状病原体保有者!$BZ$29:$BZ$445</c:f>
              <c:numCache>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香港マカオ台湾の患者・海外輸入症例・無症状病原体保有者!$CA$29:$CA$445</c:f>
              <c:numCache>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香港マカオ台湾の患者・海外輸入症例・無症状病原体保有者!$BJ$97:$BJ$444</c:f>
              <c:numCache>
                <c:formatCode>m"月"d"日"</c:formatCode>
                <c:ptCount val="34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numCache>
            </c:numRef>
          </c:cat>
          <c:val>
            <c:numRef>
              <c:f>香港マカオ台湾の患者・海外輸入症例・無症状病原体保有者!$BK$97:$BK$444</c:f>
              <c:numCache>
                <c:formatCode>General</c:formatCode>
                <c:ptCount val="34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香港マカオ台湾の患者・海外輸入症例・無症状病原体保有者!$BJ$97:$BJ$444</c:f>
              <c:numCache>
                <c:formatCode>m"月"d"日"</c:formatCode>
                <c:ptCount val="34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numCache>
            </c:numRef>
          </c:cat>
          <c:val>
            <c:numRef>
              <c:f>香港マカオ台湾の患者・海外輸入症例・無症状病原体保有者!$BL$97:$BL$444</c:f>
              <c:numCache>
                <c:formatCode>General</c:formatCode>
                <c:ptCount val="34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香港マカオ台湾の患者・海外輸入症例・無症状病原体保有者!$BM$97:$BM$444</c:f>
              <c:numCache>
                <c:formatCode>m"月"d"日"</c:formatCode>
                <c:ptCount val="34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numCache>
            </c:numRef>
          </c:cat>
          <c:val>
            <c:numRef>
              <c:f>香港マカオ台湾の患者・海外輸入症例・無症状病原体保有者!$BN$97:$BN$444</c:f>
              <c:numCache>
                <c:formatCode>General</c:formatCode>
                <c:ptCount val="34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香港マカオ台湾の患者・海外輸入症例・無症状病原体保有者!$BM$97:$BM$444</c:f>
              <c:numCache>
                <c:formatCode>m"月"d"日"</c:formatCode>
                <c:ptCount val="34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numCache>
            </c:numRef>
          </c:cat>
          <c:val>
            <c:numRef>
              <c:f>香港マカオ台湾の患者・海外輸入症例・無症状病原体保有者!$BO$97:$BO$444</c:f>
              <c:numCache>
                <c:formatCode>General</c:formatCode>
                <c:ptCount val="34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香港マカオ台湾の患者・海外輸入症例・無症状病原体保有者!$CF$29:$CF$445</c:f>
              <c:numCache>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香港マカオ台湾の患者・海外輸入症例・無症状病原体保有者!$CC$29:$CC$445</c:f>
              <c:numCache>
                <c:formatCode>General</c:formatCode>
                <c:ptCount val="41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香港マカオ台湾の患者・海外輸入症例・無症状病原体保有者!$CB$29:$CB$445</c:f>
              <c:numCache>
                <c:formatCode>m"月"d"日"</c:formatCode>
                <c:ptCount val="41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numCache>
            </c:numRef>
          </c:cat>
          <c:val>
            <c:numRef>
              <c:f>香港マカオ台湾の患者・海外輸入症例・無症状病原体保有者!$CD$29:$CD$445</c:f>
              <c:numCache>
                <c:formatCode>General</c:formatCode>
                <c:ptCount val="4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0.63894</cdr:x>
      <cdr:y>0.57474</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549378" cy="2721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56"/>
  <sheetViews>
    <sheetView workbookViewId="0">
      <pane xSplit="2" ySplit="5" topLeftCell="C437" activePane="bottomRight" state="frozen"/>
      <selection pane="topRight" activeCell="C1" sqref="C1"/>
      <selection pane="bottomLeft" activeCell="A8" sqref="A8"/>
      <selection pane="bottomRight" activeCell="E445" sqref="E44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44268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 si="270">+H443+G444</f>
        <v>90034</v>
      </c>
      <c r="I444" s="89">
        <f t="shared" ref="I444" si="271">+H444-M444-O444</f>
        <v>184</v>
      </c>
      <c r="J444" s="48">
        <v>0</v>
      </c>
      <c r="K444" s="56">
        <f t="shared" ref="K444" si="272">+J444+K443</f>
        <v>0</v>
      </c>
      <c r="L444" s="48">
        <v>0</v>
      </c>
      <c r="M444" s="89">
        <f t="shared" ref="M444" si="273">+L444+M443</f>
        <v>4636</v>
      </c>
      <c r="N444" s="48">
        <v>5</v>
      </c>
      <c r="O444" s="89">
        <f t="shared" ref="O444" si="274">+N444+O443</f>
        <v>85214</v>
      </c>
      <c r="P444" s="111">
        <f t="shared" ref="P444" si="275">+Q444-Q443</f>
        <v>301</v>
      </c>
      <c r="Q444" s="57">
        <v>982988</v>
      </c>
      <c r="R444" s="48">
        <v>249</v>
      </c>
      <c r="S444" s="118"/>
      <c r="T444" s="57">
        <v>4646</v>
      </c>
      <c r="U444" s="78"/>
      <c r="W444" s="121">
        <f t="shared" ref="W444" si="276">+B444</f>
        <v>44267</v>
      </c>
      <c r="X444" s="122">
        <f t="shared" ref="X444" si="277">+G444</f>
        <v>7</v>
      </c>
      <c r="Y444" s="97">
        <f t="shared" ref="Y444" si="278">+H444</f>
        <v>90034</v>
      </c>
      <c r="Z444" s="123">
        <f t="shared" ref="Z444" si="279">+B444</f>
        <v>44267</v>
      </c>
      <c r="AA444" s="97">
        <f t="shared" ref="AA444" si="280">+L444</f>
        <v>0</v>
      </c>
      <c r="AB444" s="97">
        <f t="shared" ref="AB444" si="281">+M444</f>
        <v>4636</v>
      </c>
      <c r="AC444">
        <v>26</v>
      </c>
    </row>
    <row r="445" spans="2:29" x14ac:dyDescent="0.55000000000000004">
      <c r="B445" s="77"/>
      <c r="C445" s="48"/>
      <c r="D445" s="84"/>
      <c r="E445" s="110"/>
      <c r="F445" s="57"/>
      <c r="G445" s="48"/>
      <c r="H445" s="89"/>
      <c r="I445" s="89"/>
      <c r="J445" s="48"/>
      <c r="K445" s="56"/>
      <c r="L445" s="48"/>
      <c r="M445" s="89"/>
      <c r="N445" s="48"/>
      <c r="O445" s="89"/>
      <c r="P445" s="111"/>
      <c r="Q445" s="57"/>
      <c r="R445" s="48"/>
      <c r="S445" s="118"/>
      <c r="T445" s="57"/>
      <c r="U445" s="78"/>
      <c r="W445" s="121"/>
      <c r="X445" s="122"/>
      <c r="Y445" s="97"/>
      <c r="Z445" s="123"/>
      <c r="AA445" s="97"/>
      <c r="AB445" s="97"/>
    </row>
    <row r="446" spans="2:29" x14ac:dyDescent="0.55000000000000004">
      <c r="B446" s="77"/>
      <c r="C446" s="59"/>
      <c r="D446" s="49"/>
      <c r="E446" s="61"/>
      <c r="F446" s="60"/>
      <c r="G446" s="59"/>
      <c r="H446" s="61"/>
      <c r="I446" s="55"/>
      <c r="J446" s="59"/>
      <c r="K446" s="61"/>
      <c r="L446" s="59"/>
      <c r="M446" s="61"/>
      <c r="N446" s="48"/>
      <c r="O446" s="60"/>
      <c r="P446" s="124"/>
      <c r="Q446" s="60"/>
      <c r="R446" s="48"/>
      <c r="S446" s="60"/>
      <c r="T446" s="60"/>
      <c r="U446" s="78"/>
    </row>
    <row r="447" spans="2:29" ht="9.5" customHeight="1" thickBot="1" x14ac:dyDescent="0.6">
      <c r="B447" s="66"/>
      <c r="C447" s="79"/>
      <c r="D447" s="80"/>
      <c r="E447" s="82"/>
      <c r="F447" s="95"/>
      <c r="G447" s="79"/>
      <c r="H447" s="82"/>
      <c r="I447" s="82"/>
      <c r="J447" s="79"/>
      <c r="K447" s="82"/>
      <c r="L447" s="79"/>
      <c r="M447" s="82"/>
      <c r="N447" s="83"/>
      <c r="O447" s="81"/>
      <c r="P447" s="94"/>
      <c r="Q447" s="95"/>
      <c r="R447" s="120"/>
      <c r="S447" s="95"/>
      <c r="T447" s="95"/>
      <c r="U447" s="67"/>
    </row>
    <row r="449" spans="2:21" ht="13" customHeight="1" x14ac:dyDescent="0.55000000000000004">
      <c r="E449" s="112"/>
      <c r="F449" s="113"/>
      <c r="G449" s="112" t="s">
        <v>80</v>
      </c>
      <c r="H449" s="113"/>
      <c r="I449" s="113"/>
      <c r="J449" s="113"/>
      <c r="U449" s="72"/>
    </row>
    <row r="450" spans="2:21" ht="13" customHeight="1" x14ac:dyDescent="0.55000000000000004">
      <c r="E450" s="112" t="s">
        <v>98</v>
      </c>
      <c r="F450" s="113"/>
      <c r="G450" s="293" t="s">
        <v>79</v>
      </c>
      <c r="H450" s="294"/>
      <c r="I450" s="112" t="s">
        <v>106</v>
      </c>
      <c r="J450" s="113"/>
    </row>
    <row r="451" spans="2:21" ht="13" customHeight="1" x14ac:dyDescent="0.55000000000000004">
      <c r="B451" s="130">
        <v>1</v>
      </c>
      <c r="E451" s="114" t="s">
        <v>108</v>
      </c>
      <c r="F451" s="113"/>
      <c r="G451" s="115"/>
      <c r="H451" s="115"/>
      <c r="I451" s="112" t="s">
        <v>107</v>
      </c>
      <c r="J451" s="113"/>
    </row>
    <row r="452" spans="2:21" ht="18.5" customHeight="1" x14ac:dyDescent="0.55000000000000004">
      <c r="E452" s="112" t="s">
        <v>96</v>
      </c>
      <c r="F452" s="113"/>
      <c r="G452" s="112" t="s">
        <v>97</v>
      </c>
      <c r="H452" s="113"/>
      <c r="I452" s="113"/>
      <c r="J452" s="113"/>
    </row>
    <row r="453" spans="2:21" ht="13" customHeight="1" x14ac:dyDescent="0.55000000000000004">
      <c r="E453" s="112" t="s">
        <v>98</v>
      </c>
      <c r="F453" s="113"/>
      <c r="G453" s="112" t="s">
        <v>99</v>
      </c>
      <c r="H453" s="113"/>
      <c r="I453" s="113"/>
      <c r="J453" s="113"/>
    </row>
    <row r="454" spans="2:21" ht="13" customHeight="1" x14ac:dyDescent="0.55000000000000004">
      <c r="E454" s="112" t="s">
        <v>98</v>
      </c>
      <c r="F454" s="113"/>
      <c r="G454" s="112" t="s">
        <v>100</v>
      </c>
      <c r="H454" s="113"/>
      <c r="I454" s="113"/>
      <c r="J454" s="113"/>
    </row>
    <row r="455" spans="2:21" ht="13" customHeight="1" x14ac:dyDescent="0.55000000000000004">
      <c r="E455" s="112" t="s">
        <v>101</v>
      </c>
      <c r="F455" s="113"/>
      <c r="G455" s="112" t="s">
        <v>102</v>
      </c>
      <c r="H455" s="113"/>
      <c r="I455" s="113"/>
      <c r="J455" s="113"/>
    </row>
    <row r="456" spans="2:21" ht="13" customHeight="1" x14ac:dyDescent="0.55000000000000004">
      <c r="E456" s="112" t="s">
        <v>103</v>
      </c>
      <c r="F456" s="113"/>
      <c r="G456" s="112" t="s">
        <v>104</v>
      </c>
      <c r="H456" s="113"/>
      <c r="I456" s="113"/>
      <c r="J456" s="113"/>
    </row>
  </sheetData>
  <mergeCells count="12">
    <mergeCell ref="G450:H45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49"/>
  <sheetViews>
    <sheetView tabSelected="1" topLeftCell="A4" zoomScale="96" zoomScaleNormal="96" workbookViewId="0">
      <pane xSplit="1" ySplit="4" topLeftCell="N439" activePane="bottomRight" state="frozen"/>
      <selection activeCell="A4" sqref="A4"/>
      <selection pane="topRight" activeCell="B4" sqref="B4"/>
      <selection pane="bottomLeft" activeCell="A8" sqref="A8"/>
      <selection pane="bottomRight" activeCell="AF443" sqref="AF44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3" si="537">+BA344+1</f>
        <v>128</v>
      </c>
      <c r="BB345" s="130">
        <v>0</v>
      </c>
      <c r="BC345" s="27">
        <f t="shared" ref="BC345:BC376" si="538">+BC344+BB345</f>
        <v>22</v>
      </c>
      <c r="BD345" s="238">
        <f t="shared" ref="BD345:BD44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3"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BF443" si="1032">+B442</f>
        <v>9</v>
      </c>
      <c r="BG442" s="132">
        <f t="shared" ref="BG442" si="1033">+BI442</f>
        <v>5124</v>
      </c>
      <c r="BH442" s="229">
        <f t="shared" ref="BH442:BH443" si="1034">+A442</f>
        <v>44266</v>
      </c>
      <c r="BI442" s="132">
        <f t="shared" ref="BI442" si="1035">+C442</f>
        <v>5124</v>
      </c>
      <c r="BJ442" s="1">
        <f t="shared" ref="BJ442" si="1036">+BE442</f>
        <v>44266</v>
      </c>
      <c r="BK442">
        <f t="shared" ref="BK442:BK443" si="1037">+L442</f>
        <v>10</v>
      </c>
      <c r="BL442">
        <f t="shared" ref="BL442:BL443" si="1038">+M442</f>
        <v>10</v>
      </c>
      <c r="BM442" s="1">
        <f t="shared" ref="BM442" si="1039">+BJ442</f>
        <v>44266</v>
      </c>
      <c r="BN442">
        <f t="shared" ref="BN442" si="1040">+BN441+BK442</f>
        <v>8351</v>
      </c>
      <c r="BO442">
        <f t="shared" ref="BO442" si="1041">+BO441+BL442</f>
        <v>3931</v>
      </c>
      <c r="BP442" s="179">
        <f t="shared" ref="BP442:BP443" si="1042">+A442</f>
        <v>44266</v>
      </c>
      <c r="BQ442">
        <f t="shared" ref="BQ442:BQ443" si="1043">+AF442</f>
        <v>11150</v>
      </c>
      <c r="BR442">
        <f t="shared" ref="BR442" si="1044">+AH442</f>
        <v>10695</v>
      </c>
      <c r="BS442">
        <f t="shared" ref="BS442" si="1045">+AJ442</f>
        <v>203</v>
      </c>
      <c r="BT442" s="179">
        <f t="shared" ref="BT442:BT443" si="1046">+A442</f>
        <v>44266</v>
      </c>
      <c r="BU442">
        <f t="shared" ref="BU442" si="1047">+AL442</f>
        <v>48</v>
      </c>
      <c r="BV442">
        <f t="shared" ref="BV442" si="1048">+AN442</f>
        <v>47</v>
      </c>
      <c r="BW442">
        <f t="shared" ref="BW442" si="1049">+AP442</f>
        <v>0</v>
      </c>
      <c r="BX442" s="179">
        <f t="shared" ref="BX442:BX443" si="1050">+A442</f>
        <v>44266</v>
      </c>
      <c r="BY442">
        <f t="shared" ref="BY442:BY443" si="1051">+AR442</f>
        <v>978</v>
      </c>
      <c r="BZ442">
        <f t="shared" ref="BZ442" si="1052">+AT442</f>
        <v>936</v>
      </c>
      <c r="CA442">
        <f t="shared" ref="CA442" si="1053">+AV442</f>
        <v>10</v>
      </c>
      <c r="CB442" s="179">
        <f t="shared" ref="CB442:CB443" si="1054">+A442</f>
        <v>44266</v>
      </c>
      <c r="CC442">
        <f t="shared" ref="CC442" si="1055">+AD442</f>
        <v>22</v>
      </c>
      <c r="CD442">
        <f t="shared" ref="CD442" si="1056">+AG442</f>
        <v>20</v>
      </c>
      <c r="CE442" s="179">
        <f t="shared" ref="CE442:CE443"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v>44267</v>
      </c>
      <c r="B443" s="240">
        <v>7</v>
      </c>
      <c r="C443" s="154">
        <f t="shared" ref="C443" si="1063">+B443+C442</f>
        <v>5131</v>
      </c>
      <c r="D443" s="154">
        <f t="shared" ref="D443"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 si="1065">+A443</f>
        <v>44267</v>
      </c>
      <c r="AA443" s="230">
        <f t="shared" ref="AA443" si="1066">+AF443+AL443+AR443</f>
        <v>12242</v>
      </c>
      <c r="AB443" s="230">
        <f t="shared" ref="AB443" si="1067">+AH443+AN443+AT443</f>
        <v>11700</v>
      </c>
      <c r="AC443" s="231">
        <f t="shared" ref="AC443" si="1068">+AJ443+AP443+AV443</f>
        <v>213</v>
      </c>
      <c r="AD443" s="183">
        <f t="shared" ref="AD443" si="1069">+AF443-AF442</f>
        <v>60</v>
      </c>
      <c r="AE443" s="243">
        <f t="shared" ref="AE443" si="1070">+AE442+AD443</f>
        <v>10005</v>
      </c>
      <c r="AF443" s="155">
        <v>11210</v>
      </c>
      <c r="AG443" s="184">
        <f t="shared" ref="AG443" si="1071">+AH443-AH442</f>
        <v>16</v>
      </c>
      <c r="AH443" s="155">
        <v>10711</v>
      </c>
      <c r="AI443" s="184">
        <f t="shared" ref="AI443" si="1072">+AJ443-AJ442</f>
        <v>0</v>
      </c>
      <c r="AJ443" s="185">
        <v>203</v>
      </c>
      <c r="AK443" s="186">
        <f t="shared" ref="AK443" si="1073">+AL443-AL442</f>
        <v>0</v>
      </c>
      <c r="AL443" s="155">
        <v>48</v>
      </c>
      <c r="AM443" s="184">
        <f t="shared" ref="AM443" si="1074">+AN443-AN442</f>
        <v>0</v>
      </c>
      <c r="AN443" s="155">
        <v>47</v>
      </c>
      <c r="AO443" s="184">
        <f t="shared" ref="AO443" si="1075">+AP443-AP442</f>
        <v>0</v>
      </c>
      <c r="AP443" s="187">
        <v>0</v>
      </c>
      <c r="AQ443" s="186">
        <f t="shared" ref="AQ443" si="1076">+AR443-AR442</f>
        <v>6</v>
      </c>
      <c r="AR443" s="155">
        <v>984</v>
      </c>
      <c r="AS443" s="184">
        <f t="shared" ref="AS443" si="1077">+AT443-AT442</f>
        <v>6</v>
      </c>
      <c r="AT443" s="155">
        <v>942</v>
      </c>
      <c r="AU443" s="184">
        <f t="shared" ref="AU443" si="1078">+AV443-AV442</f>
        <v>0</v>
      </c>
      <c r="AV443" s="188">
        <v>10</v>
      </c>
      <c r="AW443" s="255">
        <v>282</v>
      </c>
      <c r="AX443" s="237">
        <f t="shared" si="1028"/>
        <v>44267</v>
      </c>
      <c r="AY443" s="6">
        <v>0</v>
      </c>
      <c r="AZ443" s="238">
        <f t="shared" ref="AZ443" si="1079">+AZ442+AY443</f>
        <v>410</v>
      </c>
      <c r="BA443" s="238">
        <f t="shared" si="537"/>
        <v>226</v>
      </c>
      <c r="BB443" s="130">
        <v>0</v>
      </c>
      <c r="BC443" s="27">
        <f t="shared" ref="BC443" si="1080">+BC442+BB443</f>
        <v>964</v>
      </c>
      <c r="BD443" s="238">
        <f t="shared" si="539"/>
        <v>261</v>
      </c>
      <c r="BE443" s="229">
        <f t="shared" ref="BE443" si="1081">+Z443</f>
        <v>44267</v>
      </c>
      <c r="BF443" s="132">
        <f t="shared" ref="BF443" si="1082">+B443</f>
        <v>7</v>
      </c>
      <c r="BG443" s="132">
        <f t="shared" ref="BG443" si="1083">+BI443</f>
        <v>5131</v>
      </c>
      <c r="BH443" s="229">
        <f t="shared" ref="BH443" si="1084">+A443</f>
        <v>44267</v>
      </c>
      <c r="BI443" s="132">
        <f t="shared" ref="BI443" si="1085">+C443</f>
        <v>5131</v>
      </c>
      <c r="BJ443" s="1">
        <f t="shared" ref="BJ443" si="1086">+BE443</f>
        <v>44267</v>
      </c>
      <c r="BK443">
        <f t="shared" ref="BK443" si="1087">+L443</f>
        <v>17</v>
      </c>
      <c r="BL443">
        <f t="shared" ref="BL443" si="1088">+M443</f>
        <v>17</v>
      </c>
      <c r="BM443" s="1">
        <f t="shared" ref="BM443" si="1089">+BJ443</f>
        <v>44267</v>
      </c>
      <c r="BN443">
        <f t="shared" ref="BN443" si="1090">+BN442+BK443</f>
        <v>8368</v>
      </c>
      <c r="BO443">
        <f t="shared" ref="BO443" si="1091">+BO442+BL443</f>
        <v>3948</v>
      </c>
      <c r="BP443" s="179">
        <f t="shared" ref="BP443" si="1092">+A443</f>
        <v>44267</v>
      </c>
      <c r="BQ443">
        <f t="shared" ref="BQ443" si="1093">+AF443</f>
        <v>11210</v>
      </c>
      <c r="BR443">
        <f t="shared" ref="BR443" si="1094">+AH443</f>
        <v>10711</v>
      </c>
      <c r="BS443">
        <f t="shared" ref="BS443" si="1095">+AJ443</f>
        <v>203</v>
      </c>
      <c r="BT443" s="179">
        <f t="shared" ref="BT443" si="1096">+A443</f>
        <v>44267</v>
      </c>
      <c r="BU443">
        <f t="shared" ref="BU443" si="1097">+AL443</f>
        <v>48</v>
      </c>
      <c r="BV443">
        <f t="shared" ref="BV443" si="1098">+AN443</f>
        <v>47</v>
      </c>
      <c r="BW443">
        <f t="shared" ref="BW443" si="1099">+AP443</f>
        <v>0</v>
      </c>
      <c r="BX443" s="179">
        <f t="shared" ref="BX443" si="1100">+A443</f>
        <v>44267</v>
      </c>
      <c r="BY443">
        <f t="shared" ref="BY443" si="1101">+AR443</f>
        <v>984</v>
      </c>
      <c r="BZ443">
        <f t="shared" ref="BZ443" si="1102">+AT443</f>
        <v>942</v>
      </c>
      <c r="CA443">
        <f t="shared" ref="CA443" si="1103">+AV443</f>
        <v>10</v>
      </c>
      <c r="CB443" s="179">
        <f t="shared" ref="CB443" si="1104">+A443</f>
        <v>44267</v>
      </c>
      <c r="CC443">
        <f t="shared" ref="CC443" si="1105">+AD443</f>
        <v>60</v>
      </c>
      <c r="CD443">
        <f t="shared" ref="CD443" si="1106">+AG443</f>
        <v>16</v>
      </c>
      <c r="CE443" s="179">
        <f t="shared" ref="CE443" si="1107">+A443</f>
        <v>44267</v>
      </c>
      <c r="CF443">
        <f t="shared" ref="CF443" si="1108">+AI443</f>
        <v>0</v>
      </c>
      <c r="CG443" s="1">
        <f t="shared" ref="CG443" si="1109">+Z443</f>
        <v>44267</v>
      </c>
      <c r="CH443" s="282">
        <f t="shared" ref="CH443" si="1110">+AD443</f>
        <v>60</v>
      </c>
      <c r="CI443" s="284">
        <f t="shared" ref="CI443" si="1111">+Z443</f>
        <v>44267</v>
      </c>
      <c r="CJ443" s="283">
        <f t="shared" ref="CJ443" si="1112">+AI443</f>
        <v>0</v>
      </c>
    </row>
    <row r="444" spans="1:88" ht="18" customHeight="1" x14ac:dyDescent="0.55000000000000004">
      <c r="A444" s="179"/>
      <c r="B444" s="147"/>
      <c r="C444" s="154"/>
      <c r="D444" s="154"/>
      <c r="E444" s="147"/>
      <c r="F444" s="147"/>
      <c r="G444" s="147"/>
      <c r="H444" s="135"/>
      <c r="I444" s="147"/>
      <c r="J444" s="135"/>
      <c r="K444" s="42"/>
      <c r="L444" s="146"/>
      <c r="M444" s="147"/>
      <c r="N444" s="135"/>
      <c r="O444" s="135"/>
      <c r="P444" s="147"/>
      <c r="Q444" s="147"/>
      <c r="R444" s="135"/>
      <c r="S444" s="135"/>
      <c r="T444" s="147"/>
      <c r="U444" s="147"/>
      <c r="V444" s="135"/>
      <c r="W444" s="42"/>
      <c r="X444" s="148"/>
      <c r="Z444" s="75"/>
      <c r="AA444" s="230"/>
      <c r="AB444" s="230"/>
      <c r="AC444" s="231"/>
      <c r="AD444" s="183"/>
      <c r="AE444" s="243"/>
      <c r="AF444" s="155"/>
      <c r="AG444" s="184"/>
      <c r="AH444" s="155"/>
      <c r="AI444" s="184"/>
      <c r="AJ444" s="185"/>
      <c r="AK444" s="186"/>
      <c r="AL444" s="155"/>
      <c r="AM444" s="184"/>
      <c r="AN444" s="155"/>
      <c r="AO444" s="184"/>
      <c r="AP444" s="187"/>
      <c r="AQ444" s="186"/>
      <c r="AR444" s="155"/>
      <c r="AS444" s="184"/>
      <c r="AT444" s="155"/>
      <c r="AU444" s="184"/>
      <c r="AV444" s="188"/>
      <c r="AX444"/>
      <c r="AY444"/>
      <c r="AZ444"/>
      <c r="BB444"/>
      <c r="BQ444" s="45"/>
      <c r="BR444" s="45"/>
      <c r="BS444" s="45"/>
      <c r="BT444" s="45"/>
    </row>
    <row r="445" spans="1:88" ht="7" customHeight="1" thickBot="1" x14ac:dyDescent="0.6">
      <c r="A445" s="66"/>
      <c r="B445" s="146"/>
      <c r="C445" s="154"/>
      <c r="D445" s="147"/>
      <c r="E445" s="147"/>
      <c r="F445" s="147"/>
      <c r="G445" s="147"/>
      <c r="H445" s="135"/>
      <c r="I445" s="147"/>
      <c r="J445" s="135"/>
      <c r="K445" s="148"/>
      <c r="L445" s="146"/>
      <c r="M445" s="147"/>
      <c r="N445" s="135"/>
      <c r="O445" s="135"/>
      <c r="P445" s="147"/>
      <c r="Q445" s="147"/>
      <c r="R445" s="135"/>
      <c r="S445" s="135"/>
      <c r="T445" s="147"/>
      <c r="U445" s="147"/>
      <c r="V445" s="135"/>
      <c r="W445" s="42"/>
      <c r="X445" s="148"/>
      <c r="Z445" s="66"/>
      <c r="AA445" s="64"/>
      <c r="AB445" s="64"/>
      <c r="AC445" s="64"/>
      <c r="AD445" s="183"/>
      <c r="AE445" s="243"/>
      <c r="AF445" s="155"/>
      <c r="AG445" s="184"/>
      <c r="AH445" s="155"/>
      <c r="AI445" s="184"/>
      <c r="AJ445" s="185"/>
      <c r="AK445" s="186"/>
      <c r="AL445" s="155"/>
      <c r="AM445" s="184"/>
      <c r="AN445" s="155"/>
      <c r="AO445" s="184"/>
      <c r="AP445" s="187"/>
      <c r="AQ445" s="186"/>
      <c r="AR445" s="155"/>
      <c r="AS445" s="184"/>
      <c r="AT445" s="155"/>
      <c r="AU445" s="184"/>
      <c r="AV445" s="188"/>
    </row>
    <row r="446" spans="1:88" x14ac:dyDescent="0.55000000000000004">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AY446" s="45" t="s">
        <v>476</v>
      </c>
      <c r="BB446" s="45" t="s">
        <v>475</v>
      </c>
    </row>
    <row r="447" spans="1:88" x14ac:dyDescent="0.55000000000000004">
      <c r="AI447" s="259">
        <f>SUM(AI189:AI444)</f>
        <v>196</v>
      </c>
      <c r="AY447" s="45">
        <f>SUM(AY359:AY413)</f>
        <v>69</v>
      </c>
      <c r="BB447" s="45">
        <f>SUM(BB374:BB413)</f>
        <v>941</v>
      </c>
    </row>
    <row r="448" spans="1:88" x14ac:dyDescent="0.55000000000000004">
      <c r="L448">
        <f>SUM(L97:L447)</f>
        <v>8368</v>
      </c>
      <c r="P448">
        <f>SUM(P97:P447)</f>
        <v>1666</v>
      </c>
      <c r="AD448">
        <f>SUM(AD188:AD194)</f>
        <v>82</v>
      </c>
    </row>
    <row r="449" spans="1:32" ht="15.5" customHeight="1" x14ac:dyDescent="0.55000000000000004">
      <c r="A449" s="130"/>
      <c r="D449">
        <f>SUM(B229:B259)</f>
        <v>435</v>
      </c>
      <c r="Z449" s="130"/>
      <c r="AA449" s="130"/>
      <c r="AB449" s="130"/>
      <c r="AC449" s="130"/>
      <c r="AF449">
        <f>SUM(AD188:AD444)</f>
        <v>10007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6"/>
  <sheetViews>
    <sheetView workbookViewId="0">
      <pane xSplit="3" ySplit="1" topLeftCell="Q196" activePane="bottomRight" state="frozen"/>
      <selection pane="topRight" activeCell="C1" sqref="C1"/>
      <selection pane="bottomLeft" activeCell="A2" sqref="A2"/>
      <selection pane="bottomRight" activeCell="Z206" sqref="Z20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3"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3"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3"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3"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3"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3"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3"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3"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3"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3"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3"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3"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3"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3"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3"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3"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c r="AG160">
        <v>1</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2</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3</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4</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5</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6</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7</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8</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9</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10</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11</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12</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13</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14</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15</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16</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17</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18</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19</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20</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21</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22</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23</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24</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25</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26</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27</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28</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29</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30</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31</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32</v>
      </c>
      <c r="AH191">
        <v>11</v>
      </c>
    </row>
    <row r="192" spans="2:34" x14ac:dyDescent="0.55000000000000004">
      <c r="B192" s="265">
        <f t="shared" si="23"/>
        <v>10</v>
      </c>
      <c r="C192" s="1">
        <v>44253</v>
      </c>
      <c r="D192">
        <v>1</v>
      </c>
      <c r="E192">
        <v>5</v>
      </c>
      <c r="F192">
        <v>1</v>
      </c>
      <c r="G192">
        <v>2</v>
      </c>
      <c r="I192" s="265">
        <f t="shared" ref="I192:I206" si="28">SUM(J192:AA192)</f>
        <v>1</v>
      </c>
      <c r="Y192">
        <v>1</v>
      </c>
      <c r="AC192" s="1">
        <f t="shared" si="24"/>
        <v>44253</v>
      </c>
      <c r="AD192" s="266">
        <f t="shared" si="25"/>
        <v>10</v>
      </c>
      <c r="AE192">
        <f t="shared" si="26"/>
        <v>1</v>
      </c>
      <c r="AG192">
        <v>33</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34</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35</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36</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37</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38</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39</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row>
    <row r="205" spans="2:34" x14ac:dyDescent="0.55000000000000004">
      <c r="B205" s="265">
        <f t="shared" ref="B205" si="57">SUM(D205:AB205)-I205</f>
        <v>9</v>
      </c>
      <c r="C205" s="1">
        <v>44266</v>
      </c>
      <c r="D205">
        <v>3</v>
      </c>
      <c r="E205">
        <v>2</v>
      </c>
      <c r="F205">
        <v>2</v>
      </c>
      <c r="G205">
        <v>1</v>
      </c>
      <c r="I205" s="265">
        <f t="shared" si="28"/>
        <v>1</v>
      </c>
      <c r="P205">
        <v>1</v>
      </c>
      <c r="AC205" s="1">
        <f t="shared" ref="AC205" si="58">+C205</f>
        <v>44266</v>
      </c>
      <c r="AD205" s="266">
        <f t="shared" ref="AD205" si="59">+B205</f>
        <v>9</v>
      </c>
      <c r="AE205">
        <f t="shared" ref="AE205" si="60">+D205</f>
        <v>3</v>
      </c>
    </row>
    <row r="206" spans="2:34" x14ac:dyDescent="0.55000000000000004">
      <c r="B206" s="265">
        <f t="shared" ref="B206" si="61">SUM(D206:AB206)-I206</f>
        <v>7</v>
      </c>
      <c r="C206" s="1">
        <v>44267</v>
      </c>
      <c r="D206">
        <v>2</v>
      </c>
      <c r="E206">
        <v>3</v>
      </c>
      <c r="I206" s="265">
        <f t="shared" si="28"/>
        <v>2</v>
      </c>
      <c r="S206">
        <v>1</v>
      </c>
      <c r="Y206">
        <v>1</v>
      </c>
      <c r="AC206" s="1">
        <f t="shared" ref="AC206" si="62">+C206</f>
        <v>44267</v>
      </c>
      <c r="AD206" s="266">
        <f t="shared" ref="AD206" si="63">+B206</f>
        <v>7</v>
      </c>
      <c r="AE206">
        <f t="shared" ref="AE206" si="64">+D206</f>
        <v>2</v>
      </c>
    </row>
    <row r="207" spans="2:34" x14ac:dyDescent="0.55000000000000004">
      <c r="B207" s="265"/>
      <c r="C207" s="1"/>
      <c r="I207" s="265"/>
      <c r="AC207" s="1"/>
      <c r="AD207" s="266"/>
    </row>
    <row r="208" spans="2:34" x14ac:dyDescent="0.55000000000000004">
      <c r="B208" s="240"/>
      <c r="C208" s="1"/>
      <c r="AC208" s="278">
        <v>1</v>
      </c>
    </row>
    <row r="209" spans="2:28" s="264" customFormat="1" ht="5" customHeight="1" x14ac:dyDescent="0.55000000000000004">
      <c r="B209" s="263"/>
      <c r="C209" s="262"/>
      <c r="AB209" s="5"/>
    </row>
    <row r="210" spans="2:28" ht="5.5" customHeight="1" x14ac:dyDescent="0.55000000000000004">
      <c r="B210" s="256"/>
      <c r="C210" s="1"/>
    </row>
    <row r="211" spans="2:28" x14ac:dyDescent="0.55000000000000004">
      <c r="B211">
        <f>SUM(B2:B210)</f>
        <v>2777</v>
      </c>
      <c r="C211" s="1" t="s">
        <v>348</v>
      </c>
      <c r="D211" s="27">
        <f>SUM(D2:D210)</f>
        <v>947</v>
      </c>
      <c r="E211" s="27">
        <f>SUM(E2:E210)</f>
        <v>520</v>
      </c>
      <c r="F211" s="27">
        <f>SUM(F2:F210)</f>
        <v>286</v>
      </c>
      <c r="G211" s="27">
        <f>SUM(G2:G210)</f>
        <v>199</v>
      </c>
      <c r="H211" s="27">
        <f>SUM(H2:H210)</f>
        <v>184</v>
      </c>
      <c r="J211">
        <f t="shared" ref="J211:AA211" si="65">SUM(J2:J210)</f>
        <v>46</v>
      </c>
      <c r="K211">
        <f t="shared" si="65"/>
        <v>2</v>
      </c>
      <c r="L211">
        <f t="shared" si="65"/>
        <v>7</v>
      </c>
      <c r="M211">
        <f t="shared" si="65"/>
        <v>18</v>
      </c>
      <c r="N211">
        <f t="shared" si="65"/>
        <v>12</v>
      </c>
      <c r="O211">
        <f t="shared" si="65"/>
        <v>25</v>
      </c>
      <c r="P211">
        <f t="shared" si="65"/>
        <v>34</v>
      </c>
      <c r="Q211">
        <f t="shared" si="65"/>
        <v>3</v>
      </c>
      <c r="R211">
        <f t="shared" si="65"/>
        <v>12</v>
      </c>
      <c r="S211">
        <f t="shared" si="65"/>
        <v>19</v>
      </c>
      <c r="T211">
        <f t="shared" si="65"/>
        <v>40</v>
      </c>
      <c r="U211">
        <f t="shared" si="65"/>
        <v>58</v>
      </c>
      <c r="V211">
        <f t="shared" si="65"/>
        <v>77</v>
      </c>
      <c r="W211">
        <f t="shared" si="65"/>
        <v>27</v>
      </c>
      <c r="X211">
        <f t="shared" si="65"/>
        <v>35</v>
      </c>
      <c r="Y211">
        <f t="shared" si="65"/>
        <v>136</v>
      </c>
      <c r="Z211">
        <f t="shared" si="65"/>
        <v>45</v>
      </c>
      <c r="AA211">
        <f t="shared" si="65"/>
        <v>45</v>
      </c>
    </row>
    <row r="212" spans="2:28" x14ac:dyDescent="0.55000000000000004">
      <c r="C212" s="1"/>
    </row>
    <row r="213" spans="2:28" ht="5" customHeight="1" x14ac:dyDescent="0.55000000000000004">
      <c r="C213" s="1"/>
    </row>
    <row r="216" spans="2:28" x14ac:dyDescent="0.55000000000000004">
      <c r="B216" s="240"/>
      <c r="J21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opLeftCell="A109" zoomScale="70" zoomScaleNormal="70" workbookViewId="0">
      <selection activeCell="M93" sqref="M93"/>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50"/>
  <sheetViews>
    <sheetView topLeftCell="A2" workbookViewId="0">
      <pane xSplit="2" ySplit="2" topLeftCell="H244" activePane="bottomRight" state="frozen"/>
      <selection activeCell="O24" sqref="O24"/>
      <selection pane="topRight" activeCell="O24" sqref="O24"/>
      <selection pane="bottomLeft" activeCell="O24" sqref="O24"/>
      <selection pane="bottomRight" activeCell="H247" sqref="H247:AF247"/>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U247"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x14ac:dyDescent="0.55000000000000004">
      <c r="B248" s="249"/>
      <c r="C248" s="45"/>
      <c r="G248" s="1"/>
      <c r="H248" s="129"/>
      <c r="I248" s="286"/>
      <c r="J248" s="129"/>
      <c r="K248" s="287"/>
      <c r="L248" s="288"/>
      <c r="M248" s="286"/>
      <c r="N248" s="287"/>
      <c r="O248" s="129"/>
      <c r="P248" s="286"/>
      <c r="Q248" s="289"/>
      <c r="R248" s="290"/>
      <c r="S248" s="289"/>
      <c r="T248" s="129"/>
      <c r="U248" s="291"/>
      <c r="V248" s="286"/>
      <c r="W248" s="286"/>
      <c r="X248" s="129"/>
      <c r="Y248" s="286"/>
      <c r="Z248" s="129"/>
    </row>
    <row r="249" spans="1:26" ht="7.5" customHeight="1" x14ac:dyDescent="0.55000000000000004">
      <c r="H249" s="286"/>
      <c r="I249" s="286"/>
      <c r="J249" s="286"/>
      <c r="K249" s="286"/>
      <c r="L249" s="292"/>
      <c r="M249" s="286"/>
      <c r="N249" s="286"/>
      <c r="O249" s="286"/>
      <c r="P249" s="286"/>
      <c r="Q249" s="286"/>
      <c r="R249" s="292"/>
      <c r="S249" s="286"/>
      <c r="T249" s="286"/>
      <c r="U249" s="286"/>
      <c r="V249" s="286"/>
      <c r="W249" s="286"/>
      <c r="X249" s="129"/>
      <c r="Y249" s="286"/>
      <c r="Z249" s="129"/>
    </row>
    <row r="250" spans="1:26" x14ac:dyDescent="0.55000000000000004">
      <c r="H250" s="286"/>
      <c r="I250" s="286"/>
      <c r="J250" s="286"/>
      <c r="K250" s="286"/>
      <c r="L250" s="292"/>
      <c r="M250" s="286"/>
      <c r="N250" s="286"/>
      <c r="O250" s="286"/>
      <c r="P250" s="286"/>
      <c r="Q250" s="286"/>
      <c r="R250" s="292"/>
      <c r="S250" s="286"/>
      <c r="T250" s="286"/>
      <c r="U250" s="286"/>
      <c r="V250" s="286"/>
      <c r="W250" s="286"/>
      <c r="X250" s="129"/>
      <c r="Y250" s="286"/>
      <c r="Z250"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2021-03-14T08:29:35Z</dcterms:modified>
</cp:coreProperties>
</file>