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72E4AFFA-2726-4D34-BEA2-976856E1CAC3}" xr6:coauthVersionLast="46" xr6:coauthVersionMax="46" xr10:uidLastSave="{00000000-0000-0000-0000-000000000000}"/>
  <bookViews>
    <workbookView xWindow="-110" yWindow="-110" windowWidth="19420" windowHeight="9600" tabRatio="802" activeTab="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88" i="2" l="1"/>
  <c r="O488" i="2"/>
  <c r="M488" i="2"/>
  <c r="K488" i="2"/>
  <c r="H488" i="2"/>
  <c r="C487" i="5"/>
  <c r="D487" i="5" s="1"/>
  <c r="AC487" i="5"/>
  <c r="AB487" i="5"/>
  <c r="AA487" i="5"/>
  <c r="Z487" i="5"/>
  <c r="Y487" i="5"/>
  <c r="B250" i="7"/>
  <c r="AF250" i="7" s="1"/>
  <c r="I250" i="7"/>
  <c r="AG250" i="7"/>
  <c r="AE250" i="7"/>
  <c r="Y291" i="6"/>
  <c r="V291" i="6"/>
  <c r="U291" i="6"/>
  <c r="CM486" i="5"/>
  <c r="CH486" i="5"/>
  <c r="CG486" i="5"/>
  <c r="CE486" i="5"/>
  <c r="CD486" i="5"/>
  <c r="CC486" i="5"/>
  <c r="CB486" i="5"/>
  <c r="CA486" i="5"/>
  <c r="BZ486" i="5"/>
  <c r="BY486" i="5"/>
  <c r="BX486" i="5"/>
  <c r="BW486" i="5"/>
  <c r="BS486" i="5"/>
  <c r="BR486" i="5"/>
  <c r="BQ486" i="5"/>
  <c r="BP486" i="5"/>
  <c r="BL486" i="5"/>
  <c r="BK486" i="5"/>
  <c r="BH486" i="5"/>
  <c r="BF486" i="5"/>
  <c r="BE486" i="5"/>
  <c r="BJ486" i="5" s="1"/>
  <c r="BM486" i="5" s="1"/>
  <c r="AX486" i="5"/>
  <c r="AU486" i="5"/>
  <c r="AS486" i="5"/>
  <c r="AQ486" i="5"/>
  <c r="AO486" i="5"/>
  <c r="AM486" i="5"/>
  <c r="AK486" i="5"/>
  <c r="AI486" i="5"/>
  <c r="CI486" i="5" s="1"/>
  <c r="AG486" i="5"/>
  <c r="AA487" i="2"/>
  <c r="Z487" i="2"/>
  <c r="X487" i="2"/>
  <c r="W487" i="2"/>
  <c r="P487" i="2"/>
  <c r="AD486" i="5"/>
  <c r="BU486" i="5" s="1"/>
  <c r="AC486" i="5"/>
  <c r="AB486" i="5"/>
  <c r="AA486" i="5"/>
  <c r="Z486" i="5"/>
  <c r="CL486" i="5" s="1"/>
  <c r="I249" i="7"/>
  <c r="B249" i="7" s="1"/>
  <c r="AF249" i="7" s="1"/>
  <c r="AG249" i="7"/>
  <c r="AE249" i="7"/>
  <c r="Y290" i="6"/>
  <c r="V290" i="6"/>
  <c r="U290" i="6"/>
  <c r="P486" i="2"/>
  <c r="AA486" i="2"/>
  <c r="Z486" i="2"/>
  <c r="X486" i="2"/>
  <c r="W486" i="2"/>
  <c r="AA485" i="2"/>
  <c r="Z485" i="2"/>
  <c r="X485" i="2"/>
  <c r="W485" i="2"/>
  <c r="P485" i="2"/>
  <c r="I488" i="2" l="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55" i="7"/>
  <c r="AA481" i="2"/>
  <c r="Z481" i="2"/>
  <c r="X481" i="2"/>
  <c r="W481" i="2"/>
  <c r="P481" i="2"/>
  <c r="CM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J485" i="5" l="1"/>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55"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90" i="5" s="1"/>
  <c r="CF443" i="5"/>
  <c r="AE490"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91" i="5"/>
  <c r="CH378" i="5" l="1"/>
  <c r="CE378" i="5"/>
  <c r="CD378" i="5"/>
  <c r="CC378" i="5"/>
  <c r="CB378" i="5"/>
  <c r="CA378" i="5"/>
  <c r="BZ378" i="5"/>
  <c r="BY378" i="5"/>
  <c r="BX378" i="5"/>
  <c r="BW378" i="5"/>
  <c r="BS378" i="5"/>
  <c r="BR378" i="5"/>
  <c r="BQ378" i="5"/>
  <c r="BP378" i="5"/>
  <c r="BL378" i="5"/>
  <c r="BK378" i="5"/>
  <c r="BH378" i="5"/>
  <c r="BF378" i="5"/>
  <c r="BB491"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55"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55" i="7"/>
  <c r="R255"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55" i="7"/>
  <c r="AB255" i="7"/>
  <c r="AA255" i="7"/>
  <c r="Y255" i="7"/>
  <c r="G255" i="7"/>
  <c r="W255" i="7"/>
  <c r="P255" i="7"/>
  <c r="M255" i="7"/>
  <c r="E255"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60"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93"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9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I44" i="6"/>
  <c r="W43" i="6"/>
  <c r="AF493" i="5"/>
  <c r="AD492"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2" i="5"/>
  <c r="L492"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W291" i="6" s="1"/>
  <c r="D253" i="5"/>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BI474" i="5"/>
  <c r="BG474" i="5" s="1"/>
  <c r="D474" i="5"/>
  <c r="H310" i="2"/>
  <c r="Y309" i="2"/>
  <c r="M281" i="2"/>
  <c r="M282" i="2" s="1"/>
  <c r="AB280" i="2"/>
  <c r="I280" i="2"/>
  <c r="D486" i="5" l="1"/>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Y485" i="2"/>
  <c r="Y484" i="2"/>
  <c r="Y483" i="2"/>
  <c r="Y482" i="2"/>
  <c r="Y481" i="2"/>
  <c r="Y480" i="2"/>
  <c r="Y479" i="2"/>
  <c r="Y478" i="2"/>
  <c r="M369" i="2"/>
  <c r="AB368" i="2"/>
  <c r="I368" i="2"/>
  <c r="Y487" i="2" l="1"/>
  <c r="Y486" i="2"/>
  <c r="M370" i="2"/>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55" i="7"/>
  <c r="AG197" i="7"/>
  <c r="U255" i="7"/>
  <c r="S255" i="7"/>
  <c r="Q255" i="7"/>
  <c r="N255" i="7"/>
  <c r="L255" i="7"/>
  <c r="F255" i="7"/>
  <c r="J255" i="7"/>
  <c r="X255" i="7"/>
  <c r="Z255" i="7"/>
  <c r="B197" i="7"/>
  <c r="B255" i="7" s="1"/>
  <c r="H255"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I485" i="2"/>
  <c r="AB484" i="2"/>
  <c r="I484" i="2"/>
  <c r="AB483" i="2"/>
  <c r="I483" i="2"/>
  <c r="AB482" i="2"/>
  <c r="I482" i="2"/>
  <c r="AB481" i="2"/>
  <c r="I481" i="2"/>
  <c r="AB480" i="2"/>
  <c r="I480" i="2"/>
  <c r="AB479" i="2"/>
  <c r="I479" i="2"/>
  <c r="AB478" i="2"/>
  <c r="I478" i="2"/>
  <c r="I477" i="2"/>
  <c r="AB477" i="2"/>
  <c r="AB476" i="2"/>
  <c r="I476" i="2"/>
  <c r="AB487" i="2" l="1"/>
  <c r="I487" i="2"/>
  <c r="AB486" i="2"/>
  <c r="I486" i="2"/>
</calcChain>
</file>

<file path=xl/sharedStrings.xml><?xml version="1.0" encoding="utf-8"?>
<sst xmlns="http://schemas.openxmlformats.org/spreadsheetml/2006/main" count="801" uniqueCount="585">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</sst>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6">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56" fontId="4" fillId="0" borderId="0" xfId="0" applyNumberFormat="1" applyFont="1" applyBorder="1">
      <alignment vertical="center"/>
    </xf>
    <xf numFmtId="0" fontId="0" fillId="0" borderId="0" xfId="0"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国家衛健委発表に基づく感染状況!$X$27:$X$490</c:f>
              <c:numCache>
                <c:formatCode>#,##0_);[Red]\(#,##0\)</c:formatCode>
                <c:ptCount val="46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国家衛健委発表に基づく感染状況!$Y$27:$Y$490</c:f>
              <c:numCache>
                <c:formatCode>General</c:formatCode>
                <c:ptCount val="46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香港マカオ台湾の患者・海外輸入症例・無症状病原体保有者!$CL$189:$CL$488</c:f>
              <c:numCache>
                <c:formatCode>m"月"d"日"</c:formatCode>
                <c:ptCount val="30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numCache>
            </c:numRef>
          </c:cat>
          <c:val>
            <c:numRef>
              <c:f>香港マカオ台湾の患者・海外輸入症例・無症状病原体保有者!$CM$189:$CM$488</c:f>
              <c:numCache>
                <c:formatCode>General</c:formatCode>
                <c:ptCount val="30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香港マカオ台湾の患者・海外輸入症例・無症状病原体保有者!$CJ$189:$CJ$488</c:f>
              <c:numCache>
                <c:formatCode>m"月"d"日"</c:formatCode>
                <c:ptCount val="30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numCache>
            </c:numRef>
          </c:cat>
          <c:val>
            <c:numRef>
              <c:f>香港マカオ台湾の患者・海外輸入症例・無症状病原体保有者!$CK$189:$CK$488</c:f>
              <c:numCache>
                <c:formatCode>General</c:formatCode>
                <c:ptCount val="30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numCache>
            </c:numRef>
          </c:cat>
          <c:val>
            <c:numRef>
              <c:f>省市別輸入症例数変化!$D$2:$D$253</c:f>
              <c:numCache>
                <c:formatCode>General</c:formatCode>
                <c:ptCount val="25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numCache>
            </c:numRef>
          </c:cat>
          <c:val>
            <c:numRef>
              <c:f>省市別輸入症例数変化!$E$2:$E$253</c:f>
              <c:numCache>
                <c:formatCode>General</c:formatCode>
                <c:ptCount val="25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numCache>
            </c:numRef>
          </c:cat>
          <c:val>
            <c:numRef>
              <c:f>省市別輸入症例数変化!$F$2:$F$253</c:f>
              <c:numCache>
                <c:formatCode>General</c:formatCode>
                <c:ptCount val="25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numCache>
            </c:numRef>
          </c:cat>
          <c:val>
            <c:numRef>
              <c:f>省市別輸入症例数変化!$G$2:$G$253</c:f>
              <c:numCache>
                <c:formatCode>General</c:formatCode>
                <c:ptCount val="25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numCache>
            </c:numRef>
          </c:cat>
          <c:val>
            <c:numRef>
              <c:f>省市別輸入症例数変化!$H$2:$H$253</c:f>
              <c:numCache>
                <c:formatCode>General</c:formatCode>
                <c:ptCount val="25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numCache>
            </c:numRef>
          </c:cat>
          <c:val>
            <c:numRef>
              <c:f>省市別輸入症例数変化!$I$2:$I$253</c:f>
              <c:numCache>
                <c:formatCode>0_);[Red]\(0\)</c:formatCode>
                <c:ptCount val="25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0</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50" formatCode="General">
                  <c:v>1</c:v>
                </c:pt>
              </c:numCache>
            </c:numRef>
          </c:cat>
          <c:val>
            <c:numRef>
              <c:f>省市別輸入症例数変化!$AF$2:$AF$252</c:f>
              <c:numCache>
                <c:formatCode>0_);[Red]\(0\)</c:formatCode>
                <c:ptCount val="25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0</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50" formatCode="General">
                  <c:v>1</c:v>
                </c:pt>
              </c:numCache>
            </c:numRef>
          </c:cat>
          <c:val>
            <c:numRef>
              <c:f>省市別輸入症例数変化!$AG$2:$AG$252</c:f>
              <c:numCache>
                <c:formatCode>General</c:formatCode>
                <c:ptCount val="25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0</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香港マカオ台湾の患者・海外輸入症例・無症状病原体保有者!$BQ$29:$BQ$489</c:f>
              <c:numCache>
                <c:formatCode>General</c:formatCode>
                <c:ptCount val="46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香港マカオ台湾の患者・海外輸入症例・無症状病原体保有者!$BR$29:$BR$489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香港マカオ台湾の患者・海外輸入症例・無症状病原体保有者!$BS$29:$BS$489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香港マカオ台湾の患者・海外輸入症例・無症状病原体保有者!$AX$169:$AX$488</c:f>
              <c:numCache>
                <c:formatCode>m"月"d"日"</c:formatCode>
                <c:ptCount val="3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香港マカオ台湾の患者・海外輸入症例・無症状病原体保有者!$AY$169:$AY$488</c:f>
              <c:numCache>
                <c:formatCode>General</c:formatCode>
                <c:ptCount val="32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香港マカオ台湾の患者・海外輸入症例・無症状病原体保有者!$AX$169:$AX$488</c:f>
              <c:numCache>
                <c:formatCode>m"月"d"日"</c:formatCode>
                <c:ptCount val="3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香港マカオ台湾の患者・海外輸入症例・無症状病原体保有者!$BB$169:$BB$488</c:f>
              <c:numCache>
                <c:formatCode>General</c:formatCode>
                <c:ptCount val="32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香港マカオ台湾の患者・海外輸入症例・無症状病原体保有者!$AX$169:$AX$488</c:f>
              <c:numCache>
                <c:formatCode>m"月"d"日"</c:formatCode>
                <c:ptCount val="3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香港マカオ台湾の患者・海外輸入症例・無症状病原体保有者!$AZ$169:$AZ$488</c:f>
              <c:numCache>
                <c:formatCode>General</c:formatCode>
                <c:ptCount val="32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香港マカオ台湾の患者・海外輸入症例・無症状病原体保有者!$AX$169:$AX$488</c:f>
              <c:numCache>
                <c:formatCode>m"月"d"日"</c:formatCode>
                <c:ptCount val="3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香港マカオ台湾の患者・海外輸入症例・無症状病原体保有者!$BC$169:$BC$488</c:f>
              <c:numCache>
                <c:formatCode>General</c:formatCode>
                <c:ptCount val="32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新疆の情況!$U$6:$U$294</c:f>
              <c:strCache>
                <c:ptCount val="28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strCache>
            </c:strRef>
          </c:cat>
          <c:val>
            <c:numRef>
              <c:f>新疆の情況!$V$6:$V$294</c:f>
              <c:numCache>
                <c:formatCode>General</c:formatCode>
                <c:ptCount val="28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新疆の情況!$U$6:$U$294</c:f>
              <c:strCache>
                <c:ptCount val="28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strCache>
            </c:strRef>
          </c:cat>
          <c:val>
            <c:numRef>
              <c:f>新疆の情況!$Y$6:$Y$294</c:f>
              <c:numCache>
                <c:formatCode>General</c:formatCode>
                <c:ptCount val="28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新疆の情況!$U$6:$U$294</c:f>
              <c:strCache>
                <c:ptCount val="28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strCache>
            </c:strRef>
          </c:cat>
          <c:val>
            <c:numRef>
              <c:f>新疆の情況!$W$6:$W$294</c:f>
              <c:numCache>
                <c:formatCode>General</c:formatCode>
                <c:ptCount val="28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新疆の情況!$U$6:$U$294</c:f>
              <c:strCache>
                <c:ptCount val="28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strCache>
            </c:strRef>
          </c:cat>
          <c:val>
            <c:numRef>
              <c:f>新疆の情況!$X$6:$X$294</c:f>
              <c:numCache>
                <c:formatCode>General</c:formatCode>
                <c:ptCount val="28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新疆の情況!$U$6:$U$294</c:f>
              <c:strCache>
                <c:ptCount val="28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strCache>
            </c:strRef>
          </c:cat>
          <c:val>
            <c:numRef>
              <c:f>新疆の情況!$Z$6:$Z$294</c:f>
              <c:numCache>
                <c:formatCode>General</c:formatCode>
                <c:ptCount val="28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国家衛健委発表に基づく感染状況!$X$27:$X$490</c:f>
              <c:numCache>
                <c:formatCode>#,##0_);[Red]\(#,##0\)</c:formatCode>
                <c:ptCount val="46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国家衛健委発表に基づく感染状況!$Y$27:$Y$490</c:f>
              <c:numCache>
                <c:formatCode>General</c:formatCode>
                <c:ptCount val="46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国家衛健委発表に基づく感染状況!$AA$27:$AA$490</c:f>
              <c:numCache>
                <c:formatCode>General</c:formatCode>
                <c:ptCount val="46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国家衛健委発表に基づく感染状況!$AB$27:$AB$490</c:f>
              <c:numCache>
                <c:formatCode>General</c:formatCode>
                <c:ptCount val="46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国家衛健委発表に基づく感染状況!$X$27:$X$490</c:f>
              <c:numCache>
                <c:formatCode>#,##0_);[Red]\(#,##0\)</c:formatCode>
                <c:ptCount val="46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国家衛健委発表に基づく感染状況!$Y$27:$Y$490</c:f>
              <c:numCache>
                <c:formatCode>General</c:formatCode>
                <c:ptCount val="46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国家衛健委発表に基づく感染状況!$AA$27:$AA$490</c:f>
              <c:numCache>
                <c:formatCode>General</c:formatCode>
                <c:ptCount val="46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国家衛健委発表に基づく感染状況!$AB$27:$AB$490</c:f>
              <c:numCache>
                <c:formatCode>General</c:formatCode>
                <c:ptCount val="46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国家衛健委発表に基づく感染状況!$AA$27:$AA$490</c:f>
              <c:numCache>
                <c:formatCode>General</c:formatCode>
                <c:ptCount val="46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国家衛健委発表に基づく感染状況!$AB$27:$AB$490</c:f>
              <c:numCache>
                <c:formatCode>General</c:formatCode>
                <c:ptCount val="46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国家衛健委発表に基づく感染状況!$X$27:$X$490</c:f>
              <c:numCache>
                <c:formatCode>#,##0_);[Red]\(#,##0\)</c:formatCode>
                <c:ptCount val="46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国家衛健委発表に基づく感染状況!$Y$27:$Y$490</c:f>
              <c:numCache>
                <c:formatCode>General</c:formatCode>
                <c:ptCount val="46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国家衛健委発表に基づく感染状況!$AA$27:$AA$490</c:f>
              <c:numCache>
                <c:formatCode>General</c:formatCode>
                <c:ptCount val="46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国家衛健委発表に基づく感染状況!$Z$27:$Z$490</c:f>
              <c:numCache>
                <c:formatCode>m"月"d"日"</c:formatCode>
                <c:ptCount val="46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国家衛健委発表に基づく感染状況!$AB$27:$AB$490</c:f>
              <c:numCache>
                <c:formatCode>General</c:formatCode>
                <c:ptCount val="46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香港マカオ台湾の患者・海外輸入症例・無症状病原体保有者!$CI$29:$CI$489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香港マカオ台湾の患者・海外輸入症例・無症状病原体保有者!$CF$29:$CF$489</c:f>
              <c:numCache>
                <c:formatCode>General</c:formatCode>
                <c:ptCount val="46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香港マカオ台湾の患者・海外輸入症例・無症状病原体保有者!$CG$29:$CG$489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香港マカオ台湾の患者・海外輸入症例・無症状病原体保有者!$BE$70:$BE$489</c:f>
              <c:numCache>
                <c:formatCode>m"月"d"日"</c:formatCode>
                <c:ptCount val="4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numCache>
            </c:numRef>
          </c:cat>
          <c:val>
            <c:numRef>
              <c:f>香港マカオ台湾の患者・海外輸入症例・無症状病原体保有者!$BF$70:$BF$489</c:f>
              <c:numCache>
                <c:formatCode>General</c:formatCode>
                <c:ptCount val="42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香港マカオ台湾の患者・海外輸入症例・無症状病原体保有者!$BE$70:$BE$489</c:f>
              <c:numCache>
                <c:formatCode>m"月"d"日"</c:formatCode>
                <c:ptCount val="4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numCache>
            </c:numRef>
          </c:cat>
          <c:val>
            <c:numRef>
              <c:f>香港マカオ台湾の患者・海外輸入症例・無症状病原体保有者!$BG$70:$BG$489</c:f>
              <c:numCache>
                <c:formatCode>General</c:formatCode>
                <c:ptCount val="42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香港マカオ台湾の患者・海外輸入症例・無症状病原体保有者!$BX$29:$BX$489</c:f>
              <c:numCache>
                <c:formatCode>General</c:formatCode>
                <c:ptCount val="46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香港マカオ台湾の患者・海外輸入症例・無症状病原体保有者!$BY$29:$BY$489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香港マカオ台湾の患者・海外輸入症例・無症状病原体保有者!$BZ$29:$BZ$489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香港マカオ台湾の患者・海外輸入症例・無症状病原体保有者!$CB$29:$CB$489</c:f>
              <c:numCache>
                <c:formatCode>General</c:formatCode>
                <c:ptCount val="46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香港マカオ台湾の患者・海外輸入症例・無症状病原体保有者!$CC$29:$CC$489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香港マカオ台湾の患者・海外輸入症例・無症状病原体保有者!$CD$29:$CD$489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香港マカオ台湾の患者・海外輸入症例・無症状病原体保有者!$BJ$97:$BJ$488</c:f>
              <c:numCache>
                <c:formatCode>m"月"d"日"</c:formatCode>
                <c:ptCount val="3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香港マカオ台湾の患者・海外輸入症例・無症状病原体保有者!$BK$97:$BK$488</c:f>
              <c:numCache>
                <c:formatCode>General</c:formatCode>
                <c:ptCount val="39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香港マカオ台湾の患者・海外輸入症例・無症状病原体保有者!$BJ$97:$BJ$488</c:f>
              <c:numCache>
                <c:formatCode>m"月"d"日"</c:formatCode>
                <c:ptCount val="3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香港マカオ台湾の患者・海外輸入症例・無症状病原体保有者!$BL$97:$BL$488</c:f>
              <c:numCache>
                <c:formatCode>General</c:formatCode>
                <c:ptCount val="39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香港マカオ台湾の患者・海外輸入症例・無症状病原体保有者!$BM$97:$BM$488</c:f>
              <c:numCache>
                <c:formatCode>m"月"d"日"</c:formatCode>
                <c:ptCount val="3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香港マカオ台湾の患者・海外輸入症例・無症状病原体保有者!$BN$97:$BN$488</c:f>
              <c:numCache>
                <c:formatCode>General</c:formatCode>
                <c:ptCount val="39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香港マカオ台湾の患者・海外輸入症例・無症状病原体保有者!$BM$97:$BM$488</c:f>
              <c:numCache>
                <c:formatCode>m"月"d"日"</c:formatCode>
                <c:ptCount val="3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香港マカオ台湾の患者・海外輸入症例・無症状病原体保有者!$BO$97:$BO$488</c:f>
              <c:numCache>
                <c:formatCode>General</c:formatCode>
                <c:ptCount val="39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香港マカオ台湾の患者・海外輸入症例・無症状病原体保有者!$CI$29:$CI$489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香港マカオ台湾の患者・海外輸入症例・無症状病原体保有者!$CF$29:$CF$489</c:f>
              <c:numCache>
                <c:formatCode>General</c:formatCode>
                <c:ptCount val="46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香港マカオ台湾の患者・海外輸入症例・無症状病原体保有者!$CE$29:$CE$489</c:f>
              <c:numCache>
                <c:formatCode>m"月"d"日"</c:formatCode>
                <c:ptCount val="4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香港マカオ台湾の患者・海外輸入症例・無症状病原体保有者!$CG$29:$CG$489</c:f>
              <c:numCache>
                <c:formatCode>General</c:formatCode>
                <c:ptCount val="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99"/>
  <sheetViews>
    <sheetView zoomScaleNormal="100" workbookViewId="0">
      <pane xSplit="2" ySplit="5" topLeftCell="C480" activePane="bottomRight" state="frozen"/>
      <selection pane="topRight" activeCell="C1" sqref="C1"/>
      <selection pane="bottomLeft" activeCell="A8" sqref="A8"/>
      <selection pane="bottomRight" activeCell="B489" sqref="B48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c r="D488" s="84"/>
      <c r="E488" s="110"/>
      <c r="F488" s="57"/>
      <c r="G488" s="48"/>
      <c r="H488" s="89">
        <f t="shared" ref="H488" si="744">+H487+G488</f>
        <v>90588</v>
      </c>
      <c r="I488" s="89">
        <f t="shared" ref="I488" si="745">+H488-M488-O488</f>
        <v>308</v>
      </c>
      <c r="J488" s="48">
        <v>0</v>
      </c>
      <c r="K488" s="56">
        <f t="shared" ref="K488" si="746">+J488+K487</f>
        <v>4</v>
      </c>
      <c r="L488" s="48">
        <v>0</v>
      </c>
      <c r="M488" s="89">
        <f t="shared" ref="M488" si="747">+L488+M487</f>
        <v>4636</v>
      </c>
      <c r="N488" s="48"/>
      <c r="O488" s="89">
        <f t="shared" ref="O488" si="748">+N488+O487</f>
        <v>85644</v>
      </c>
      <c r="P488" s="111">
        <f t="shared" ref="P488" si="749">+Q488-Q487</f>
        <v>-1005271</v>
      </c>
      <c r="Q488" s="57"/>
      <c r="R488" s="48"/>
      <c r="S488" s="118"/>
      <c r="T488" s="57"/>
      <c r="U488" s="78"/>
      <c r="W488" s="1"/>
      <c r="X488" s="122"/>
      <c r="Z488" s="123"/>
    </row>
    <row r="489" spans="2:29" x14ac:dyDescent="0.55000000000000004">
      <c r="B489" s="77"/>
      <c r="C489" s="59"/>
      <c r="D489" s="49"/>
      <c r="E489" s="61"/>
      <c r="F489" s="60"/>
      <c r="G489" s="59"/>
      <c r="H489" s="61"/>
      <c r="I489" s="55"/>
      <c r="J489" s="59"/>
      <c r="K489" s="61"/>
      <c r="L489" s="59"/>
      <c r="M489" s="61"/>
      <c r="N489" s="48"/>
      <c r="O489" s="60"/>
      <c r="P489" s="124"/>
      <c r="Q489" s="60"/>
      <c r="R489" s="48"/>
      <c r="S489" s="60"/>
      <c r="T489" s="60"/>
      <c r="U489" s="78"/>
    </row>
    <row r="490" spans="2:29" ht="9.5" customHeight="1" thickBot="1" x14ac:dyDescent="0.6">
      <c r="B490" s="66"/>
      <c r="C490" s="79"/>
      <c r="D490" s="80"/>
      <c r="E490" s="82"/>
      <c r="F490" s="95"/>
      <c r="G490" s="79"/>
      <c r="H490" s="82"/>
      <c r="I490" s="82"/>
      <c r="J490" s="79"/>
      <c r="K490" s="82"/>
      <c r="L490" s="79"/>
      <c r="M490" s="82"/>
      <c r="N490" s="83"/>
      <c r="O490" s="81"/>
      <c r="P490" s="94"/>
      <c r="Q490" s="95"/>
      <c r="R490" s="120"/>
      <c r="S490" s="95"/>
      <c r="T490" s="95"/>
      <c r="U490" s="67"/>
    </row>
    <row r="492" spans="2:29" ht="13" customHeight="1" x14ac:dyDescent="0.55000000000000004">
      <c r="E492" s="112"/>
      <c r="F492" s="113"/>
      <c r="G492" s="112" t="s">
        <v>80</v>
      </c>
      <c r="H492" s="113"/>
      <c r="I492" s="113"/>
      <c r="J492" s="113"/>
      <c r="U492" s="72"/>
    </row>
    <row r="493" spans="2:29" ht="13" customHeight="1" x14ac:dyDescent="0.55000000000000004">
      <c r="E493" s="112" t="s">
        <v>98</v>
      </c>
      <c r="F493" s="113"/>
      <c r="G493" s="293" t="s">
        <v>79</v>
      </c>
      <c r="H493" s="294"/>
      <c r="I493" s="112" t="s">
        <v>106</v>
      </c>
      <c r="J493" s="113"/>
    </row>
    <row r="494" spans="2:29" ht="13" customHeight="1" x14ac:dyDescent="0.55000000000000004">
      <c r="B494" s="130"/>
      <c r="E494" s="114" t="s">
        <v>108</v>
      </c>
      <c r="F494" s="113"/>
      <c r="G494" s="115"/>
      <c r="H494" s="115"/>
      <c r="I494" s="112" t="s">
        <v>107</v>
      </c>
      <c r="J494" s="113"/>
    </row>
    <row r="495" spans="2:29" ht="18.5" customHeight="1" x14ac:dyDescent="0.55000000000000004">
      <c r="E495" s="112" t="s">
        <v>96</v>
      </c>
      <c r="F495" s="113"/>
      <c r="G495" s="112" t="s">
        <v>97</v>
      </c>
      <c r="H495" s="113"/>
      <c r="I495" s="113"/>
      <c r="J495" s="113"/>
    </row>
    <row r="496" spans="2:29" ht="13" customHeight="1" x14ac:dyDescent="0.55000000000000004">
      <c r="E496" s="112" t="s">
        <v>98</v>
      </c>
      <c r="F496" s="113"/>
      <c r="G496" s="112" t="s">
        <v>99</v>
      </c>
      <c r="H496" s="113"/>
      <c r="I496" s="113"/>
      <c r="J496" s="113"/>
    </row>
    <row r="497" spans="5:10" ht="13" customHeight="1" x14ac:dyDescent="0.55000000000000004">
      <c r="E497" s="112" t="s">
        <v>98</v>
      </c>
      <c r="F497" s="113"/>
      <c r="G497" s="112" t="s">
        <v>100</v>
      </c>
      <c r="H497" s="113"/>
      <c r="I497" s="113"/>
      <c r="J497" s="113"/>
    </row>
    <row r="498" spans="5:10" ht="13" customHeight="1" x14ac:dyDescent="0.55000000000000004">
      <c r="E498" s="112" t="s">
        <v>101</v>
      </c>
      <c r="F498" s="113"/>
      <c r="G498" s="112" t="s">
        <v>102</v>
      </c>
      <c r="H498" s="113"/>
      <c r="I498" s="113"/>
      <c r="J498" s="113"/>
    </row>
    <row r="499" spans="5:10" ht="13" customHeight="1" x14ac:dyDescent="0.55000000000000004">
      <c r="E499" s="112" t="s">
        <v>103</v>
      </c>
      <c r="F499" s="113"/>
      <c r="G499" s="112" t="s">
        <v>104</v>
      </c>
      <c r="H499" s="113"/>
      <c r="I499" s="113"/>
      <c r="J499" s="113"/>
    </row>
  </sheetData>
  <mergeCells count="12">
    <mergeCell ref="G493:H49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93"/>
  <sheetViews>
    <sheetView topLeftCell="A4" zoomScale="96" zoomScaleNormal="96" workbookViewId="0">
      <pane xSplit="1" ySplit="4" topLeftCell="B481" activePane="bottomRight" state="frozen"/>
      <selection activeCell="A4" sqref="A4"/>
      <selection pane="topRight" activeCell="B4" sqref="B4"/>
      <selection pane="bottomLeft" activeCell="A8" sqref="A8"/>
      <selection pane="bottomRight" activeCell="B488" sqref="B488"/>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86"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87"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86" si="2496">+BA473+1</f>
        <v>257</v>
      </c>
      <c r="BB474" s="130">
        <v>0</v>
      </c>
      <c r="BC474" s="27">
        <f t="shared" si="2461"/>
        <v>964</v>
      </c>
      <c r="BD474" s="238">
        <f t="shared" ref="BD474:BD486"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c r="C487" s="154">
        <f t="shared" ref="C487" si="3129">+B487+C486</f>
        <v>5590</v>
      </c>
      <c r="D487" s="154">
        <f t="shared" ref="D487" si="3130">+C487-F487</f>
        <v>5590</v>
      </c>
      <c r="E487" s="147"/>
      <c r="F487" s="147"/>
      <c r="G487" s="147"/>
      <c r="H487" s="135"/>
      <c r="I487" s="147"/>
      <c r="J487" s="135"/>
      <c r="K487" s="42">
        <v>0</v>
      </c>
      <c r="L487" s="146"/>
      <c r="M487" s="147"/>
      <c r="N487" s="135"/>
      <c r="O487" s="135"/>
      <c r="P487" s="147"/>
      <c r="Q487" s="147"/>
      <c r="R487" s="135"/>
      <c r="S487" s="135"/>
      <c r="T487" s="147"/>
      <c r="U487" s="147"/>
      <c r="V487" s="135"/>
      <c r="W487" s="42"/>
      <c r="X487" s="148"/>
      <c r="Y487" s="5">
        <f t="shared" si="2287"/>
        <v>299</v>
      </c>
      <c r="Z487" s="75">
        <f t="shared" ref="Z487" si="3131">+A487</f>
        <v>44311</v>
      </c>
      <c r="AA487" s="230">
        <f t="shared" ref="AA487" si="3132">+AF487+AL487+AR487</f>
        <v>0</v>
      </c>
      <c r="AB487" s="230">
        <f t="shared" ref="AB487" si="3133">+AH487+AN487+AT487</f>
        <v>0</v>
      </c>
      <c r="AC487" s="231">
        <f t="shared" ref="AC487" si="3134">+AJ487+AP487+AV487</f>
        <v>0</v>
      </c>
      <c r="AD487" s="183"/>
      <c r="AE487" s="243"/>
      <c r="AF487" s="155"/>
      <c r="AG487" s="184"/>
      <c r="AH487" s="155"/>
      <c r="AI487" s="184"/>
      <c r="AJ487" s="185"/>
      <c r="AK487" s="186"/>
      <c r="AL487" s="155"/>
      <c r="AM487" s="184"/>
      <c r="AN487" s="155"/>
      <c r="AO487" s="184"/>
      <c r="AP487" s="187"/>
      <c r="AQ487" s="186"/>
      <c r="AR487" s="155"/>
      <c r="AS487" s="184"/>
      <c r="AT487" s="155"/>
      <c r="AU487" s="184"/>
      <c r="AV487" s="188"/>
      <c r="AW487" s="238"/>
      <c r="AX487" s="237"/>
      <c r="AY487" s="6"/>
      <c r="AZ487" s="238"/>
      <c r="BA487" s="238"/>
      <c r="BB487" s="130"/>
      <c r="BC487" s="27"/>
      <c r="BD487" s="238"/>
      <c r="BE487" s="229"/>
      <c r="BF487" s="132"/>
      <c r="BG487" s="132"/>
      <c r="BH487" s="229"/>
      <c r="BI487" s="132"/>
      <c r="BJ487" s="1"/>
      <c r="BM487" s="1"/>
      <c r="BP487" s="374"/>
      <c r="BW487" s="374"/>
      <c r="CA487" s="374"/>
      <c r="CE487" s="374"/>
      <c r="CH487" s="374"/>
      <c r="CJ487" s="1"/>
      <c r="CK487" s="375"/>
      <c r="CL487" s="1"/>
      <c r="CM487" s="375"/>
    </row>
    <row r="488" spans="1:91" ht="18" customHeight="1" x14ac:dyDescent="0.55000000000000004">
      <c r="A488" s="179"/>
      <c r="B488" s="147"/>
      <c r="C488" s="154"/>
      <c r="D488" s="154"/>
      <c r="E488" s="147"/>
      <c r="F488" s="147"/>
      <c r="G488" s="147"/>
      <c r="H488" s="135"/>
      <c r="I488" s="147"/>
      <c r="J488" s="135"/>
      <c r="K488" s="42"/>
      <c r="L488" s="146"/>
      <c r="M488" s="147"/>
      <c r="N488" s="135"/>
      <c r="O488" s="135"/>
      <c r="P488" s="147"/>
      <c r="Q488" s="147"/>
      <c r="R488" s="135"/>
      <c r="S488" s="135"/>
      <c r="T488" s="147"/>
      <c r="U488" s="147"/>
      <c r="V488" s="135"/>
      <c r="W488" s="42"/>
      <c r="X488" s="148"/>
      <c r="Z488" s="75"/>
      <c r="AA488" s="230"/>
      <c r="AB488" s="230"/>
      <c r="AC488" s="231"/>
      <c r="AD488" s="183"/>
      <c r="AE488" s="243"/>
      <c r="AF488" s="155"/>
      <c r="AG488" s="184"/>
      <c r="AH488" s="155"/>
      <c r="AI488" s="184"/>
      <c r="AJ488" s="185"/>
      <c r="AK488" s="186"/>
      <c r="AL488" s="155"/>
      <c r="AM488" s="184"/>
      <c r="AN488" s="155"/>
      <c r="AO488" s="184"/>
      <c r="AP488" s="187"/>
      <c r="AQ488" s="186"/>
      <c r="AR488" s="155"/>
      <c r="AS488" s="184"/>
      <c r="AT488" s="155"/>
      <c r="AU488" s="184"/>
      <c r="AV488" s="188"/>
      <c r="AX488"/>
      <c r="AY488"/>
      <c r="AZ488"/>
      <c r="BB488"/>
      <c r="BQ488" s="45"/>
      <c r="BR488" s="45"/>
      <c r="BS488" s="45"/>
      <c r="BT488" s="45"/>
      <c r="BU488" s="45"/>
      <c r="BV488" s="45"/>
      <c r="BW488" s="45"/>
    </row>
    <row r="489" spans="1:91" ht="7" customHeight="1" thickBot="1" x14ac:dyDescent="0.6">
      <c r="A489" s="66"/>
      <c r="B489" s="146"/>
      <c r="C489" s="154"/>
      <c r="D489" s="147"/>
      <c r="E489" s="147"/>
      <c r="F489" s="147"/>
      <c r="G489" s="147"/>
      <c r="H489" s="135"/>
      <c r="I489" s="147"/>
      <c r="J489" s="135"/>
      <c r="K489" s="148"/>
      <c r="L489" s="146"/>
      <c r="M489" s="147"/>
      <c r="N489" s="135"/>
      <c r="O489" s="135"/>
      <c r="P489" s="147"/>
      <c r="Q489" s="147"/>
      <c r="R489" s="135"/>
      <c r="S489" s="135"/>
      <c r="T489" s="147"/>
      <c r="U489" s="147"/>
      <c r="V489" s="135"/>
      <c r="W489" s="42"/>
      <c r="X489" s="148"/>
      <c r="Z489" s="66"/>
      <c r="AA489" s="64"/>
      <c r="AB489" s="64"/>
      <c r="AC489" s="64"/>
      <c r="AD489" s="183"/>
      <c r="AE489" s="243"/>
      <c r="AF489" s="155"/>
      <c r="AG489" s="184"/>
      <c r="AH489" s="155"/>
      <c r="AI489" s="184"/>
      <c r="AJ489" s="185"/>
      <c r="AK489" s="186"/>
      <c r="AL489" s="155"/>
      <c r="AM489" s="184"/>
      <c r="AN489" s="155"/>
      <c r="AO489" s="184"/>
      <c r="AP489" s="187"/>
      <c r="AQ489" s="186"/>
      <c r="AR489" s="155"/>
      <c r="AS489" s="184"/>
      <c r="AT489" s="155"/>
      <c r="AU489" s="184"/>
      <c r="AV489" s="188"/>
    </row>
    <row r="490" spans="1:91" x14ac:dyDescent="0.55000000000000004">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AE490">
        <f>SUM(AD443:AD448)</f>
        <v>190</v>
      </c>
      <c r="AY490" s="45" t="s">
        <v>476</v>
      </c>
      <c r="BB490" s="45" t="s">
        <v>475</v>
      </c>
      <c r="BU490">
        <f>SUM(BU442:BU489)</f>
        <v>580</v>
      </c>
    </row>
    <row r="491" spans="1:91" x14ac:dyDescent="0.55000000000000004">
      <c r="AI491" s="259">
        <f>SUM(AI189:AI488)</f>
        <v>202</v>
      </c>
      <c r="AY491" s="45">
        <f>SUM(AY359:AY413)</f>
        <v>69</v>
      </c>
      <c r="BB491" s="45">
        <f>SUM(BB374:BB413)</f>
        <v>941</v>
      </c>
    </row>
    <row r="492" spans="1:91" x14ac:dyDescent="0.55000000000000004">
      <c r="L492">
        <f>SUM(L97:L491)</f>
        <v>9003</v>
      </c>
      <c r="P492">
        <f>SUM(P97:P491)</f>
        <v>1760</v>
      </c>
      <c r="AD492">
        <f>SUM(AD188:AD194)</f>
        <v>82</v>
      </c>
    </row>
    <row r="493" spans="1:91" ht="15.5" customHeight="1" x14ac:dyDescent="0.55000000000000004">
      <c r="A493" s="130"/>
      <c r="D493">
        <f>SUM(B229:B259)</f>
        <v>435</v>
      </c>
      <c r="Z493" s="130"/>
      <c r="AA493" s="130"/>
      <c r="AB493" s="130"/>
      <c r="AC493" s="130"/>
      <c r="AF493">
        <f>SUM(AD188:AD488)</f>
        <v>10527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60"/>
  <sheetViews>
    <sheetView tabSelected="1" workbookViewId="0">
      <pane xSplit="3" ySplit="1" topLeftCell="D240" activePane="bottomRight" state="frozen"/>
      <selection pane="topRight" activeCell="C1" sqref="C1"/>
      <selection pane="bottomLeft" activeCell="A2" sqref="A2"/>
      <selection pane="bottomRight" activeCell="F250" sqref="F25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50"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f t="shared" ref="B250" si="225">SUM(D250:AD250)-I250</f>
        <v>0</v>
      </c>
      <c r="C250" s="1">
        <v>44311</v>
      </c>
      <c r="I250" s="265">
        <f t="shared" si="28"/>
        <v>0</v>
      </c>
      <c r="AE250" s="1">
        <f t="shared" ref="AE250" si="226">+C250</f>
        <v>44311</v>
      </c>
      <c r="AF250" s="266">
        <f t="shared" ref="AF250" si="227">+B250</f>
        <v>0</v>
      </c>
      <c r="AG250">
        <f t="shared" ref="AG250" si="228">+D250</f>
        <v>0</v>
      </c>
    </row>
    <row r="251" spans="2:33" x14ac:dyDescent="0.55000000000000004">
      <c r="B251" s="265"/>
      <c r="C251" s="1"/>
      <c r="I251" s="265"/>
      <c r="AE251" s="1"/>
      <c r="AF251" s="266"/>
    </row>
    <row r="252" spans="2:33" x14ac:dyDescent="0.55000000000000004">
      <c r="B252" s="240"/>
      <c r="C252" s="1"/>
      <c r="AE252" s="278">
        <v>1</v>
      </c>
    </row>
    <row r="253" spans="2:33" s="264" customFormat="1" ht="5" customHeight="1" x14ac:dyDescent="0.55000000000000004">
      <c r="B253" s="263"/>
      <c r="C253" s="262"/>
      <c r="AD253" s="5"/>
    </row>
    <row r="254" spans="2:33" ht="5.5" customHeight="1" x14ac:dyDescent="0.55000000000000004">
      <c r="B254" s="256"/>
      <c r="C254" s="1"/>
    </row>
    <row r="255" spans="2:33" x14ac:dyDescent="0.55000000000000004">
      <c r="B255">
        <f>SUM(B2:B254)</f>
        <v>3236</v>
      </c>
      <c r="C255" s="1" t="s">
        <v>348</v>
      </c>
      <c r="D255" s="27">
        <f>SUM(D2:D254)</f>
        <v>1084</v>
      </c>
      <c r="E255" s="27">
        <f>SUM(E2:E254)</f>
        <v>605</v>
      </c>
      <c r="F255" s="27">
        <f>SUM(F2:F254)</f>
        <v>325</v>
      </c>
      <c r="G255" s="27">
        <f>SUM(G2:G254)</f>
        <v>227</v>
      </c>
      <c r="H255" s="27">
        <f>SUM(H2:H254)</f>
        <v>220</v>
      </c>
      <c r="J255">
        <f t="shared" ref="J255:AC255" si="229">SUM(J2:J254)</f>
        <v>54</v>
      </c>
      <c r="K255">
        <f t="shared" si="229"/>
        <v>2</v>
      </c>
      <c r="L255">
        <f t="shared" si="229"/>
        <v>10</v>
      </c>
      <c r="M255">
        <f t="shared" si="229"/>
        <v>24</v>
      </c>
      <c r="N255">
        <f t="shared" si="229"/>
        <v>15</v>
      </c>
      <c r="O255">
        <f t="shared" si="229"/>
        <v>16</v>
      </c>
      <c r="P255">
        <f t="shared" si="229"/>
        <v>25</v>
      </c>
      <c r="Q255">
        <f t="shared" si="229"/>
        <v>36</v>
      </c>
      <c r="R255">
        <f t="shared" si="229"/>
        <v>4</v>
      </c>
      <c r="S255">
        <f t="shared" si="229"/>
        <v>18</v>
      </c>
      <c r="T255">
        <f t="shared" si="229"/>
        <v>25</v>
      </c>
      <c r="U255">
        <f t="shared" si="229"/>
        <v>52</v>
      </c>
      <c r="V255">
        <f t="shared" si="229"/>
        <v>1</v>
      </c>
      <c r="W255">
        <f t="shared" si="229"/>
        <v>60</v>
      </c>
      <c r="X255">
        <f t="shared" si="229"/>
        <v>89</v>
      </c>
      <c r="Y255">
        <f t="shared" si="229"/>
        <v>35</v>
      </c>
      <c r="Z255">
        <f t="shared" si="229"/>
        <v>42</v>
      </c>
      <c r="AA255">
        <f t="shared" si="229"/>
        <v>158</v>
      </c>
      <c r="AB255">
        <f t="shared" si="229"/>
        <v>55</v>
      </c>
      <c r="AC255">
        <f t="shared" si="229"/>
        <v>54</v>
      </c>
    </row>
    <row r="256" spans="2:33" x14ac:dyDescent="0.55000000000000004">
      <c r="C256" s="1"/>
    </row>
    <row r="257" spans="2:10" ht="5" customHeight="1" x14ac:dyDescent="0.55000000000000004">
      <c r="C257" s="1"/>
    </row>
    <row r="260" spans="2:10" x14ac:dyDescent="0.55000000000000004">
      <c r="B260" s="240"/>
      <c r="J26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opLeftCell="A100" zoomScale="70" zoomScaleNormal="70" workbookViewId="0">
      <selection activeCell="K83" sqref="K83"/>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95"/>
  <sheetViews>
    <sheetView topLeftCell="A2" workbookViewId="0">
      <pane xSplit="2" ySplit="2" topLeftCell="C284" activePane="bottomRight" state="frozen"/>
      <selection activeCell="O24" sqref="O24"/>
      <selection pane="topRight" activeCell="O24" sqref="O24"/>
      <selection pane="bottomLeft" activeCell="O24" sqref="O24"/>
      <selection pane="bottomRight" activeCell="H291" sqref="H29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579</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B292" s="249"/>
      <c r="C292" s="45"/>
      <c r="G292" s="1"/>
      <c r="H292" s="130"/>
      <c r="I292" s="248"/>
      <c r="J292" s="130"/>
      <c r="K292" s="253"/>
      <c r="L292" s="276"/>
      <c r="M292" s="5"/>
      <c r="N292" s="253"/>
      <c r="O292" s="130"/>
      <c r="P292" s="130"/>
      <c r="Q292" s="6"/>
      <c r="R292" s="277"/>
      <c r="S292" s="239"/>
      <c r="T292" s="254"/>
      <c r="U292" s="279"/>
      <c r="V292" s="5"/>
      <c r="W292" s="27"/>
      <c r="X292" s="254"/>
      <c r="Y292" s="5"/>
      <c r="Z292" s="251"/>
    </row>
    <row r="293" spans="1:26" x14ac:dyDescent="0.55000000000000004">
      <c r="B293" s="249"/>
      <c r="C293" s="45"/>
      <c r="G293" s="1"/>
      <c r="H293" s="129"/>
      <c r="I293" s="286"/>
      <c r="J293" s="129"/>
      <c r="K293" s="287"/>
      <c r="L293" s="288"/>
      <c r="M293" s="286"/>
      <c r="N293" s="287"/>
      <c r="O293" s="129"/>
      <c r="P293" s="286"/>
      <c r="Q293" s="289"/>
      <c r="R293" s="290"/>
      <c r="S293" s="289"/>
      <c r="T293" s="129"/>
      <c r="U293" s="291"/>
      <c r="V293" s="286"/>
      <c r="W293" s="286"/>
      <c r="X293" s="129"/>
      <c r="Y293" s="286"/>
      <c r="Z293" s="129"/>
    </row>
    <row r="294" spans="1:26" ht="7.5" customHeight="1" x14ac:dyDescent="0.55000000000000004">
      <c r="H294" s="286"/>
      <c r="I294" s="286"/>
      <c r="J294" s="286"/>
      <c r="K294" s="286"/>
      <c r="L294" s="292"/>
      <c r="M294" s="286"/>
      <c r="N294" s="286"/>
      <c r="O294" s="286"/>
      <c r="P294" s="286"/>
      <c r="Q294" s="286"/>
      <c r="R294" s="292"/>
      <c r="S294" s="286"/>
      <c r="T294" s="286"/>
      <c r="U294" s="286"/>
      <c r="V294" s="286"/>
      <c r="W294" s="286"/>
      <c r="X294" s="129"/>
      <c r="Y294" s="286"/>
      <c r="Z294" s="129"/>
    </row>
    <row r="295" spans="1:26" x14ac:dyDescent="0.55000000000000004">
      <c r="H295" s="286"/>
      <c r="I295" s="286"/>
      <c r="J295" s="286"/>
      <c r="K295" s="286"/>
      <c r="L295" s="292"/>
      <c r="M295" s="286"/>
      <c r="N295" s="286"/>
      <c r="O295" s="286"/>
      <c r="P295" s="286"/>
      <c r="Q295" s="286"/>
      <c r="R295" s="292"/>
      <c r="S295" s="286"/>
      <c r="T295" s="286"/>
      <c r="U295" s="286"/>
      <c r="V295" s="286"/>
      <c r="W295" s="286"/>
      <c r="X295" s="129"/>
      <c r="Y295" s="286"/>
      <c r="Z295"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2021-04-26T06:51:47Z</dcterms:modified>
</cp:coreProperties>
</file>