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88599AFF-26DB-4573-8EC7-E257530A476A}"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16" i="2" l="1"/>
  <c r="AA516" i="2"/>
  <c r="Z516" i="2"/>
  <c r="Y516" i="2"/>
  <c r="X516" i="2"/>
  <c r="W516" i="2"/>
  <c r="AS515" i="5"/>
  <c r="AG515" i="5"/>
  <c r="CG515" i="5" s="1"/>
  <c r="P516" i="2"/>
  <c r="O516" i="2"/>
  <c r="M516" i="2"/>
  <c r="K516" i="2"/>
  <c r="H516" i="2"/>
  <c r="CM515" i="5"/>
  <c r="CL515" i="5"/>
  <c r="CJ515" i="5"/>
  <c r="CI515" i="5"/>
  <c r="CH515" i="5"/>
  <c r="CE515" i="5"/>
  <c r="CD515" i="5"/>
  <c r="CC515" i="5"/>
  <c r="CB515" i="5"/>
  <c r="CA515" i="5"/>
  <c r="BZ515" i="5"/>
  <c r="BY515" i="5"/>
  <c r="BX515" i="5"/>
  <c r="BW515" i="5"/>
  <c r="BS515" i="5"/>
  <c r="BR515" i="5"/>
  <c r="BQ515" i="5"/>
  <c r="BP515" i="5"/>
  <c r="BN515" i="5"/>
  <c r="BL515" i="5"/>
  <c r="BO515" i="5" s="1"/>
  <c r="BK515" i="5"/>
  <c r="BI515" i="5"/>
  <c r="BH515" i="5"/>
  <c r="BG515" i="5"/>
  <c r="BF515" i="5"/>
  <c r="BE515" i="5"/>
  <c r="BJ515" i="5" s="1"/>
  <c r="BM515" i="5" s="1"/>
  <c r="BD515" i="5"/>
  <c r="BC515" i="5"/>
  <c r="BA515" i="5"/>
  <c r="AZ515" i="5"/>
  <c r="AX515" i="5"/>
  <c r="AW515" i="5"/>
  <c r="AU515" i="5"/>
  <c r="AQ515" i="5"/>
  <c r="AO515" i="5"/>
  <c r="AM515" i="5"/>
  <c r="AK515" i="5"/>
  <c r="AI515" i="5"/>
  <c r="AD515" i="5"/>
  <c r="AE515" i="5" s="1"/>
  <c r="AC515" i="5"/>
  <c r="AB515" i="5"/>
  <c r="AA515" i="5"/>
  <c r="Z515" i="5"/>
  <c r="Y515" i="5"/>
  <c r="C515" i="5"/>
  <c r="D515" i="5" s="1"/>
  <c r="AH278" i="7"/>
  <c r="AF278" i="7"/>
  <c r="I278" i="7"/>
  <c r="B278" i="7" s="1"/>
  <c r="AG278" i="7" s="1"/>
  <c r="Z319" i="6"/>
  <c r="Y319" i="6"/>
  <c r="V319" i="6"/>
  <c r="X319" i="6" s="1"/>
  <c r="U319" i="6"/>
  <c r="T319" i="6"/>
  <c r="S319" i="6"/>
  <c r="R319" i="6"/>
  <c r="N319" i="6"/>
  <c r="L319" i="6"/>
  <c r="K319" i="6"/>
  <c r="I319" i="6"/>
  <c r="W319" i="6" s="1"/>
  <c r="AA515" i="2"/>
  <c r="Z515" i="2"/>
  <c r="X515" i="2"/>
  <c r="W515" i="2"/>
  <c r="AS514" i="5"/>
  <c r="AG514" i="5"/>
  <c r="CG514" i="5" s="1"/>
  <c r="P515" i="2"/>
  <c r="CJ514" i="5"/>
  <c r="CI514" i="5"/>
  <c r="CH514" i="5"/>
  <c r="CE514" i="5"/>
  <c r="CD514" i="5"/>
  <c r="CC514" i="5"/>
  <c r="CB514" i="5"/>
  <c r="CA514" i="5"/>
  <c r="BZ514" i="5"/>
  <c r="BY514" i="5"/>
  <c r="BX514" i="5"/>
  <c r="BW514" i="5"/>
  <c r="BS514" i="5"/>
  <c r="BR514" i="5"/>
  <c r="BQ514" i="5"/>
  <c r="BP514" i="5"/>
  <c r="BL514" i="5"/>
  <c r="BK514" i="5"/>
  <c r="BH514" i="5"/>
  <c r="BF514" i="5"/>
  <c r="AX514" i="5"/>
  <c r="AU514" i="5"/>
  <c r="AI514" i="5"/>
  <c r="CM514" i="5" s="1"/>
  <c r="AQ514" i="5"/>
  <c r="AO514" i="5"/>
  <c r="AM514" i="5"/>
  <c r="AK514" i="5"/>
  <c r="AD514" i="5"/>
  <c r="BU514" i="5" s="1"/>
  <c r="AC514" i="5"/>
  <c r="AB514" i="5"/>
  <c r="AA514" i="5"/>
  <c r="Z514" i="5"/>
  <c r="BE514" i="5" s="1"/>
  <c r="BJ514" i="5" s="1"/>
  <c r="BM514" i="5" s="1"/>
  <c r="I277" i="7"/>
  <c r="B277" i="7" s="1"/>
  <c r="AG277" i="7" s="1"/>
  <c r="AH277" i="7"/>
  <c r="AF277" i="7"/>
  <c r="Y318" i="6"/>
  <c r="V318" i="6"/>
  <c r="U318" i="6"/>
  <c r="AU513" i="5"/>
  <c r="AS513" i="5"/>
  <c r="AG513" i="5"/>
  <c r="CG513" i="5" s="1"/>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AG511" i="5"/>
  <c r="CG511" i="5" s="1"/>
  <c r="AA512" i="2"/>
  <c r="Z512" i="2"/>
  <c r="X512" i="2"/>
  <c r="W512" i="2"/>
  <c r="P512" i="2"/>
  <c r="CM511" i="5"/>
  <c r="CI511" i="5"/>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3"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BU515" i="5" l="1"/>
  <c r="BV515" i="5" s="1"/>
  <c r="CK515" i="5"/>
  <c r="CF515" i="5"/>
  <c r="I516" i="2"/>
  <c r="CL514" i="5"/>
  <c r="CJ513" i="5"/>
  <c r="CK514" i="5"/>
  <c r="CF514" i="5"/>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3"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W514"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Y514"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3"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8" i="5" s="1"/>
  <c r="CF443" i="5"/>
  <c r="AE518"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BV514"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9" i="5"/>
  <c r="CH378" i="5" l="1"/>
  <c r="CE378" i="5"/>
  <c r="CD378" i="5"/>
  <c r="CC378" i="5"/>
  <c r="CB378" i="5"/>
  <c r="CA378" i="5"/>
  <c r="BZ378" i="5"/>
  <c r="BY378" i="5"/>
  <c r="BX378" i="5"/>
  <c r="BW378" i="5"/>
  <c r="BS378" i="5"/>
  <c r="BR378" i="5"/>
  <c r="BQ378" i="5"/>
  <c r="BP378" i="5"/>
  <c r="BL378" i="5"/>
  <c r="BK378" i="5"/>
  <c r="BH378" i="5"/>
  <c r="BF378" i="5"/>
  <c r="BB519"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3"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3" i="7"/>
  <c r="R283"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3" i="7"/>
  <c r="AC283" i="7"/>
  <c r="AB283" i="7"/>
  <c r="Z283" i="7"/>
  <c r="G283" i="7"/>
  <c r="W283" i="7"/>
  <c r="P283" i="7"/>
  <c r="M283" i="7"/>
  <c r="E283"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8"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BD514"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1"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BA514"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AE514" i="5" s="1"/>
  <c r="I44" i="6"/>
  <c r="W43" i="6"/>
  <c r="AF521" i="5"/>
  <c r="AD520"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BC514"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Z514"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20" i="5"/>
  <c r="L520"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N514"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BO514"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O515"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W318" i="6" s="1"/>
  <c r="D281" i="5"/>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C514" i="5" s="1"/>
  <c r="BI474" i="5"/>
  <c r="BG474" i="5" s="1"/>
  <c r="D474" i="5"/>
  <c r="H310" i="2"/>
  <c r="Y309" i="2"/>
  <c r="M281" i="2"/>
  <c r="M282" i="2" s="1"/>
  <c r="AB280" i="2"/>
  <c r="I280" i="2"/>
  <c r="D514" i="5" l="1"/>
  <c r="BI514" i="5"/>
  <c r="BG514" i="5" s="1"/>
  <c r="BI513" i="5"/>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H515" i="2" s="1"/>
  <c r="Y499" i="2"/>
  <c r="Y498" i="2"/>
  <c r="Y497" i="2"/>
  <c r="Y496" i="2"/>
  <c r="AB370" i="2"/>
  <c r="M371" i="2"/>
  <c r="I370" i="2"/>
  <c r="Y515" i="2" l="1"/>
  <c r="Y514" i="2"/>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3" i="7"/>
  <c r="AH197" i="7"/>
  <c r="U283" i="7"/>
  <c r="S283" i="7"/>
  <c r="Q283" i="7"/>
  <c r="N283" i="7"/>
  <c r="L283" i="7"/>
  <c r="F283" i="7"/>
  <c r="J283" i="7"/>
  <c r="X283" i="7"/>
  <c r="AA283" i="7"/>
  <c r="B197" i="7"/>
  <c r="B283" i="7" s="1"/>
  <c r="H283"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M515"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5" i="2" l="1"/>
  <c r="I515" i="2"/>
  <c r="AB514" i="2"/>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<sst xmlns="http://schemas.openxmlformats.org/spreadsheetml/2006/main" count="829" uniqueCount="613">
  <si>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</si>
  <si>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</si>
  <si>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</si>
  <si>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</si>
  <si>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</si>
  <si>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</si>
  <si>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</si>
  <si>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</si>
  <si>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</si>
  <si>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</si>
  <si>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</si>
  <si>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</si>
  <si>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</si>
  <si>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</si>
  <si>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</si>
  <si>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</si>
  <si>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</si>
  <si>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</si>
  <si>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</si>
  <si>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</si>
  <si>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</si>
  <si>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</si>
  <si>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</si>
  <si>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</si>
  <si>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</si>
  <si>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</si>
  <si>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</si>
  <si>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</si>
  <si>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</si>
  <si>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</si>
  <si>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</si>
  <si>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</si>
  <si>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</si>
  <si>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</si>
  <si>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</si>
  <si>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</si>
  <si>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</si>
  <si>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</si>
  <si>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</si>
  <si>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</si>
  <si>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</si>
  <si>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</si>
  <si>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</si>
  <si>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</si>
  <si>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</si>
  <si>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</si>
  <si>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</si>
  <si>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</si>
  <si>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</si>
  <si>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</si>
  <si>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</si>
  <si>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</si>
  <si>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</si>
  <si>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</si>
  <si>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</si>
  <si>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</si>
  <si>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</si>
  <si>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</si>
  <si>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</si>
  <si>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</si>
  <si>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</si>
  <si>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</si>
  <si>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</si>
  <si>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</si>
  <si>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</si>
  <si>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</si>
  <si>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</si>
  <si>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</si>
  <si>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</si>
  <si>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</si>
  <si>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</si>
  <si>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</si>
  <si>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</si>
  <si>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</si>
  <si>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</si>
  <si>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</si>
  <si>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</si>
  <si>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</si>
  <si>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</si>
  <si>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</si>
  <si>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</si>
  <si>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</si>
  <si>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</si>
  <si>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</si>
  <si>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</si>
  <si>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</si>
  <si>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</si>
  <si>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</si>
  <si>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</si>
  <si>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</si>
  <si>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</si>
  <si>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</si>
  <si>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</si>
  <si>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</si>
  <si>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</si>
  <si>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</si>
  <si>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</si>
  <si>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</si>
  <si>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</si>
  <si>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</si>
  <si>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</si>
  <si>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</si>
  <si>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</si>
  <si>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</si>
  <si>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</si>
  <si>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</si>
  <si>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</si>
  <si>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</si>
  <si>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</si>
  <si>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</si>
  <si>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</si>
  <si>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</si>
  <si>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</si>
  <si>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</si>
  <si>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</si>
  <si>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</si>
  <si>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</si>
  <si>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</si>
  <si>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</si>
  <si>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</si>
  <si>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</si>
  <si>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</si>
  <si>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</si>
  <si>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</si>
  <si>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</si>
  <si>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</si>
  <si>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</si>
  <si>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</si>
  <si>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</si>
  <si>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</si>
  <si>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</si>
  <si>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</si>
  <si>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</si>
  <si>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</si>
  <si>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</si>
  <si>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</si>
  <si>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</si>
  <si>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</si>
  <si>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</si>
  <si>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</si>
  <si>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</si>
  <si>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</si>
  <si>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</si>
  <si>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</si>
  <si>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</si>
  <si>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</si>
  <si>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</si>
  <si>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</si>
  <si>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</si>
  <si>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</si>
  <si>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</si>
  <si>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</si>
  <si>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</si>
  <si>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</si>
  <si>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</si>
  <si>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</si>
  <si>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</si>
  <si>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</si>
  <si>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</si>
  <si>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</si>
  <si>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</si>
  <si>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</si>
  <si>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</si>
  <si>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</si>
  <si>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</si>
  <si>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</si>
  <si>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</si>
  <si>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</si>
  <si>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</si>
  <si>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</si>
  <si>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</si>
  <si>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</si>
  <si>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</si>
  <si>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</si>
  <si>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</si>
  <si>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</si>
  <si>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</si>
  <si>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</si>
  <si>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</si>
  <si>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</si>
  <si>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</si>
  <si>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</si>
  <si>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</si>
  <si>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</si>
  <si>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</si>
  <si>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</si>
  <si>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</si>
  <si>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</si>
  <si>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</si>
  <si>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</si>
  <si>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</si>
  <si>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</si>
  <si>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</si>
  <si>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</si>
  <si>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</si>
  <si>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</si>
  <si>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</si>
  <si>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</si>
  <si>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</si>
  <si>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</si>
  <si>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</si>
  <si>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</si>
  <si>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</si>
  <si>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</si>
  <si>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</si>
  <si>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</si>
  <si>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</si>
  <si>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</si>
  <si>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</si>
  <si>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</si>
  <si>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</si>
  <si>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</si>
  <si>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</si>
  <si>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</si>
  <si>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</si>
  <si>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</si>
  <si>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</si>
  <si>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</si>
  <si>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</si>
  <si>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</si>
  <si>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</si>
  <si>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</si>
  <si>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</si>
  <si>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</si>
  <si>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</si>
  <si>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</si>
  <si>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</si>
  <si>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</si>
  <si>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</si>
  <si>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</si>
  <si>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</si>
  <si>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</si>
  <si>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</si>
  <si>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</si>
  <si>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</si>
  <si>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</si>
  <si>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</si>
  <si>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</si>
  <si>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</si>
  <si>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</si>
  <si>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</si>
  <si>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</si>
  <si>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</si>
  <si>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</si>
  <si>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</si>
  <si>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</si>
  <si>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</si>
  <si>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</si>
  <si>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</si>
  <si>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</si>
  <si>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</si>
  <si>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</si>
  <si>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</si>
  <si>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</si>
  <si>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</si>
  <si>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</si>
  <si>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</si>
  <si>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</si>
  <si>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</si>
  <si>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</si>
  <si>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</si>
  <si>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</si>
  <si>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</si>
  <si>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</si>
  <si>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</si>
  <si>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</si>
  <si>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</si>
  <si>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</si>
  <si>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</si>
  <si>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</si>
  <si>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</si>
  <si>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</si>
  <si>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</si>
  <si>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</si>
  <si>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</si>
  <si>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</si>
  <si>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</si>
  <si>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</si>
  <si>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</si>
  <si>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</si>
  <si>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</si>
  <si>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</si>
  <si>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</si>
  <si>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</si>
  <si>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</si>
  <si>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</si>
  <si>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</si>
  <si>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</si>
  <si>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</si>
  <si>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</si>
  <si>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</si>
  <si>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</si>
  <si>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</si>
  <si>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</si>
  <si>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</si>
  <si>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</si>
  <si>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</si>
  <si>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</si>
  <si>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</si>
  <si>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</si>
  <si>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</si>
  <si>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</si>
  <si>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</si>
  <si>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</si>
  <si>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</si>
  <si>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</si>
  <si>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</si>
  <si>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</si>
  <si>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</si>
  <si>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</si>
  <si>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</si>
  <si>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</si>
  <si>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</si>
  <si>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</si>
  <si>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</si>
  <si>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</si>
  <si>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</si>
  <si>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</si>
  <si>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</si>
  <si>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</si>
  <si>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</si>
  <si>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</si>
  <si>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</si>
  <si>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</si>
  <si>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</si>
  <si>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</si>
  <si>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</si>
  <si>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</si>
  <si>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</si>
  <si>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</si>
  <si>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</si>
  <si>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</si>
  <si>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</si>
  <si>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</si>
  <si>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</si>
  <si>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</si>
  <si>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</si>
  <si>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</si>
  <si>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</si>
  <si>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</si>
  <si>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</si>
  <si>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</si>
  <si>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</si>
  <si>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</si>
  <si>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</si>
  <si>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</si>
  <si>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</si>
  <si>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</si>
  <si>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</si>
  <si>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</si>
  <si>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</si>
  <si>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</si>
  <si>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</si>
  <si>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</si>
  <si>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</si>
  <si>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</si>
  <si>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</si>
  <si>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</si>
  <si>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</si>
  <si>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</si>
  <si>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</si>
  <si>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</si>
  <si>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</si>
  <si>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</si>
  <si>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</si>
  <si>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</si>
  <si>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</si>
  <si>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</si>
  <si>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</si>
  <si>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</si>
  <si>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</si>
  <si>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</si>
  <si>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</si>
  <si>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</si>
  <si>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</si>
  <si>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</si>
  <si>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</si>
  <si>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</si>
  <si>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</si>
  <si>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</si>
  <si>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</si>
  <si>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</si>
  <si>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</si>
  <si>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</si>
  <si>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</si>
  <si>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</si>
  <si>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</si>
  <si>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</si>
  <si>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</si>
  <si>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</si>
  <si>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</si>
  <si>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</si>
  <si>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</si>
  <si>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</si>
  <si>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</si>
  <si>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</si>
  <si>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</si>
  <si>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</si>
  <si>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</si>
  <si>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</si>
  <si>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</si>
  <si>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</si>
  <si>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</si>
  <si>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</si>
  <si>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</si>
  <si>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</si>
  <si>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</si>
  <si>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</si>
  <si>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</si>
  <si>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</si>
  <si>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</si>
  <si>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</si>
  <si>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</si>
  <si>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</si>
  <si>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</si>
  <si>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</si>
  <si>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</si>
  <si>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</si>
  <si>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</si>
  <si>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</si>
  <si>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</si>
  <si>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</si>
  <si>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</si>
  <si>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</si>
  <si>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</si>
  <si>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</si>
  <si>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</si>
  <si>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</si>
  <si>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</si>
  <si>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</si>
  <si>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</si>
  <si>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</si>
  <si>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</si>
  <si>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</si>
  <si>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</si>
  <si>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</si>
  <si>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</si>
  <si>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</si>
  <si>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</si>
  <si>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</si>
  <si>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</si>
  <si>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</si>
  <si>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</si>
  <si>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</si>
  <si>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</si>
  <si>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</si>
  <si>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</si>
  <si>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</si>
  <si>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</si>
  <si>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</si>
  <si>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</si>
  <si>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</si>
  <si>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</si>
  <si>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</si>
  <si>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</si>
  <si>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</si>
  <si>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</si>
  <si>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</si>
  <si>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</si>
  <si>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</si>
  <si>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</si>
  <si>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</si>
  <si>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</si>
  <si>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</si>
  <si>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</si>
  <si>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</si>
  <si>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</si>
  <si>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</si>
  <si>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</si>
  <si>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</si>
  <si>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</si>
  <si>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</si>
  <si>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</si>
  <si>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</si>
  <si>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</si>
  <si>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</si>
  <si>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</si>
  <si>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</si>
  <si>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</si>
  <si>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</si>
  <si>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</si>
  <si>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</si>
  <si>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</si>
  <si>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</si>
  <si>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</si>
  <si>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</si>
  <si>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</si>
  <si>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</si>
  <si>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</si>
  <si>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</si>
  <si>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</si>
  <si>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</si>
  <si>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</si>
  <si>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</si>
  <si>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</si>
  <si>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</si>
  <si>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</si>
  <si>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</si>
  <si>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</si>
  <si>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</si>
  <si>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</si>
  <si>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</si>
  <si>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</si>
  <si>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</si>
  <si>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</si>
  <si>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</si>
  <si>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</si>
  <si>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</si>
  <si>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</si>
  <si>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</si>
  <si>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</si>
  <si>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</si>
  <si>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</si>
  <si>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</si>
  <si>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</si>
  <si>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</si>
  <si>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</si>
  <si>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</si>
  <si>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</si>
  <si>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</si>
  <si>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</si>
  <si>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</si>
  <si>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</si>
  <si>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</si>
  <si>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</si>
  <si>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</si>
  <si>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</si>
  <si>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</si>
  <si>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</si>
  <si>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</si>
  <si>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</si>
  <si>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</si>
  <si>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</si>
  <si>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</si>
  <si>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</si>
  <si>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</si>
  <si>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</si>
  <si>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</si>
  <si>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</si>
  <si>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</si>
  <si>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</si>
  <si>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</si>
  <si>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</si>
  <si>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</si>
  <si>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</si>
  <si>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</si>
  <si>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</si>
  <si>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</si>
  <si>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</si>
  <si>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</si>
  <si>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</si>
  <si>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</si>
  <si>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</si>
  <si>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</si>
  <si>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</si>
  <si>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</si>
  <si>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</si>
  <si>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</si>
  <si>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</si>
  <si>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</si>
  <si>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</si>
  <si>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</si>
  <si>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</si>
  <si>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</si>
  <si>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</si>
  <si>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</si>
  <si>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</si>
  <si>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</si>
  <si>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</si>
  <si>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</si>
  <si>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</si>
  <si>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</si>
  <si>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</si>
  <si>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</si>
  <si>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</si>
  <si>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</si>
  <si>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</si>
  <si>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</si>
  <si>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</si>
  <si>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寧夏</t>
    <rPh sb="0" eb="2">
      <t>ネイカ</t>
    </rPh>
    <phoneticPr fontId="1"/>
  </si>
  <si>
    <t>04月21日0時～24時</t>
  </si>
  <si>
    <t>04月22日0時～24時</t>
  </si>
  <si>
    <t>04月23日0時～24時</t>
  </si>
  <si>
    <t>04月24日0時～24時</t>
  </si>
  <si>
    <t>04月25日0時～24時</t>
  </si>
  <si>
    <t>04月26日0時～24時</t>
  </si>
  <si>
    <t>04月27日0時～24時</t>
  </si>
  <si>
    <t>04月28日0時～24時</t>
  </si>
  <si>
    <t>04月29日0時～24時</t>
  </si>
  <si>
    <t>04月30日0時～24時</t>
  </si>
  <si>
    <t>05月01日0時～24時</t>
  </si>
  <si>
    <t>05月02日0時～24時</t>
  </si>
  <si>
    <t>05月03日0時～24時</t>
  </si>
  <si>
    <t>05月04日0時～24時</t>
  </si>
  <si>
    <t>05月05日0時～24時</t>
  </si>
  <si>
    <t>05月06日0時～24時</t>
  </si>
  <si>
    <t>05月07日0時～24時</t>
  </si>
  <si>
    <t>05月08日0時～24時</t>
  </si>
  <si>
    <t>05月09日0時～24時</t>
  </si>
  <si>
    <t>05月10日0時～24時</t>
  </si>
  <si>
    <t>05月11日0時～24時</t>
  </si>
  <si>
    <t>05月12日0時～24時</t>
  </si>
  <si>
    <t>05月13日0時～24時</t>
  </si>
  <si>
    <t>05月14日0時～24時</t>
  </si>
  <si>
    <t>05月15日0時～24時</t>
  </si>
  <si>
    <t>05月16日0時～24時</t>
  </si>
  <si>
    <t>05月17日0時～24時</t>
  </si>
  <si>
    <t>05月18日0時～24時</t>
  </si>
  <si>
    <t>05月19日0時～24時</t>
  </si>
  <si>
    <t>05月20日0時～24時</t>
  </si>
  <si>
    <t>05月21日0時～24時</t>
  </si>
  <si>
    <t>05月22日0時～24時</t>
  </si>
  <si>
    <t>05月23日0時～24時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</si>
</sst>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国家衛健委発表に基づく感染状況!$X$27:$X$518</c:f>
              <c:numCache>
                <c:formatCode>#,##0_);[Red]\(#,##0\)</c:formatCode>
                <c:ptCount val="4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国家衛健委発表に基づく感染状況!$Y$27:$Y$518</c:f>
              <c:numCache>
                <c:formatCode>General</c:formatCode>
                <c:ptCount val="4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香港マカオ台湾の患者・海外輸入症例・無症状病原体保有者!$CL$189:$CL$516</c:f>
              <c:numCache>
                <c:formatCode>m"月"d"日"</c:formatCode>
                <c:ptCount val="32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numCache>
            </c:numRef>
          </c:cat>
          <c:val>
            <c:numRef>
              <c:f>香港マカオ台湾の患者・海外輸入症例・無症状病原体保有者!$CM$189:$CM$516</c:f>
              <c:numCache>
                <c:formatCode>General</c:formatCode>
                <c:ptCount val="32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香港マカオ台湾の患者・海外輸入症例・無症状病原体保有者!$CJ$189:$CJ$516</c:f>
              <c:numCache>
                <c:formatCode>m"月"d"日"</c:formatCode>
                <c:ptCount val="32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numCache>
            </c:numRef>
          </c:cat>
          <c:val>
            <c:numRef>
              <c:f>香港マカオ台湾の患者・海外輸入症例・無症状病原体保有者!$CK$189:$CK$516</c:f>
              <c:numCache>
                <c:formatCode>General</c:formatCode>
                <c:ptCount val="32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pt idx="326">
                  <c:v>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省市別輸入症例数変化!$D$2:$D$281</c:f>
              <c:numCache>
                <c:formatCode>General</c:formatCode>
                <c:ptCount val="28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省市別輸入症例数変化!$E$2:$E$281</c:f>
              <c:numCache>
                <c:formatCode>General</c:formatCode>
                <c:ptCount val="28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pt idx="276">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省市別輸入症例数変化!$F$2:$F$281</c:f>
              <c:numCache>
                <c:formatCode>General</c:formatCode>
                <c:ptCount val="28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pt idx="276">
                  <c:v>3</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省市別輸入症例数変化!$G$2:$G$281</c:f>
              <c:numCache>
                <c:formatCode>General</c:formatCode>
                <c:ptCount val="28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pt idx="276">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省市別輸入症例数変化!$H$2:$H$281</c:f>
              <c:numCache>
                <c:formatCode>General</c:formatCode>
                <c:ptCount val="28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pt idx="27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省市別輸入症例数変化!$C$2:$C$281</c:f>
              <c:numCache>
                <c:formatCode>m"月"d"日"</c:formatCode>
                <c:ptCount val="2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numCache>
            </c:numRef>
          </c:cat>
          <c:val>
            <c:numRef>
              <c:f>省市別輸入症例数変化!$I$2:$I$281</c:f>
              <c:numCache>
                <c:formatCode>0_);[Red]\(0\)</c:formatCode>
                <c:ptCount val="28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pt idx="276">
                  <c:v>6</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8" formatCode="General">
                  <c:v>1</c:v>
                </c:pt>
              </c:numCache>
            </c:numRef>
          </c:cat>
          <c:val>
            <c:numRef>
              <c:f>省市別輸入症例数変化!$AG$2:$AG$280</c:f>
              <c:numCache>
                <c:formatCode>0_);[Red]\(0\)</c:formatCode>
                <c:ptCount val="27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pt idx="276">
                  <c:v>18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8" formatCode="General">
                  <c:v>1</c:v>
                </c:pt>
              </c:numCache>
            </c:numRef>
          </c:cat>
          <c:val>
            <c:numRef>
              <c:f>省市別輸入症例数変化!$AH$2:$AH$280</c:f>
              <c:numCache>
                <c:formatCode>General</c:formatCode>
                <c:ptCount val="27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香港マカオ台湾の患者・海外輸入症例・無症状病原体保有者!$BQ$29:$BQ$517</c:f>
              <c:numCache>
                <c:formatCode>General</c:formatCode>
                <c:ptCount val="48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pt idx="486">
                  <c:v>11832</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香港マカオ台湾の患者・海外輸入症例・無症状病原体保有者!$BR$29:$BR$517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pt idx="486">
                  <c:v>11553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香港マカオ台湾の患者・海外輸入症例・無症状病原体保有者!$BS$29:$BS$517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pt idx="486">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香港マカオ台湾の患者・海外輸入症例・無症状病原体保有者!$AX$169:$AX$516</c:f>
              <c:numCache>
                <c:formatCode>m"月"d"日"</c:formatCode>
                <c:ptCount val="3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numCache>
            </c:numRef>
          </c:cat>
          <c:val>
            <c:numRef>
              <c:f>香港マカオ台湾の患者・海外輸入症例・無症状病原体保有者!$AY$169:$AY$516</c:f>
              <c:numCache>
                <c:formatCode>General</c:formatCode>
                <c:ptCount val="34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香港マカオ台湾の患者・海外輸入症例・無症状病原体保有者!$AX$169:$AX$516</c:f>
              <c:numCache>
                <c:formatCode>m"月"d"日"</c:formatCode>
                <c:ptCount val="3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numCache>
            </c:numRef>
          </c:cat>
          <c:val>
            <c:numRef>
              <c:f>香港マカオ台湾の患者・海外輸入症例・無症状病原体保有者!$BB$169:$BB$516</c:f>
              <c:numCache>
                <c:formatCode>General</c:formatCode>
                <c:ptCount val="34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香港マカオ台湾の患者・海外輸入症例・無症状病原体保有者!$AX$169:$AX$516</c:f>
              <c:numCache>
                <c:formatCode>m"月"d"日"</c:formatCode>
                <c:ptCount val="3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numCache>
            </c:numRef>
          </c:cat>
          <c:val>
            <c:numRef>
              <c:f>香港マカオ台湾の患者・海外輸入症例・無症状病原体保有者!$AZ$169:$AZ$516</c:f>
              <c:numCache>
                <c:formatCode>General</c:formatCode>
                <c:ptCount val="34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pt idx="346">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香港マカオ台湾の患者・海外輸入症例・無症状病原体保有者!$AX$169:$AX$516</c:f>
              <c:numCache>
                <c:formatCode>m"月"d"日"</c:formatCode>
                <c:ptCount val="3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numCache>
            </c:numRef>
          </c:cat>
          <c:val>
            <c:numRef>
              <c:f>香港マカオ台湾の患者・海外輸入症例・無症状病原体保有者!$BC$169:$BC$516</c:f>
              <c:numCache>
                <c:formatCode>General</c:formatCode>
                <c:ptCount val="34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pt idx="346">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新疆の情況!$U$6:$U$321</c:f>
              <c:strCache>
                <c:ptCount val="31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strCache>
            </c:strRef>
          </c:cat>
          <c:val>
            <c:numRef>
              <c:f>新疆の情況!$V$6:$V$321</c:f>
              <c:numCache>
                <c:formatCode>General</c:formatCode>
                <c:ptCount val="31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新疆の情況!$U$6:$U$321</c:f>
              <c:strCache>
                <c:ptCount val="31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strCache>
            </c:strRef>
          </c:cat>
          <c:val>
            <c:numRef>
              <c:f>新疆の情況!$Y$6:$Y$321</c:f>
              <c:numCache>
                <c:formatCode>General</c:formatCode>
                <c:ptCount val="31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新疆の情況!$U$6:$U$321</c:f>
              <c:strCache>
                <c:ptCount val="31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strCache>
            </c:strRef>
          </c:cat>
          <c:val>
            <c:numRef>
              <c:f>新疆の情況!$W$6:$W$321</c:f>
              <c:numCache>
                <c:formatCode>General</c:formatCode>
                <c:ptCount val="31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pt idx="313">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新疆の情況!$U$6:$U$321</c:f>
              <c:strCache>
                <c:ptCount val="31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strCache>
            </c:strRef>
          </c:cat>
          <c:val>
            <c:numRef>
              <c:f>新疆の情況!$X$6:$X$321</c:f>
              <c:numCache>
                <c:formatCode>General</c:formatCode>
                <c:ptCount val="31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新疆の情況!$U$6:$U$321</c:f>
              <c:strCache>
                <c:ptCount val="31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strCache>
            </c:strRef>
          </c:cat>
          <c:val>
            <c:numRef>
              <c:f>新疆の情況!$Z$6:$Z$321</c:f>
              <c:numCache>
                <c:formatCode>General</c:formatCode>
                <c:ptCount val="31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国家衛健委発表に基づく感染状況!$X$27:$X$518</c:f>
              <c:numCache>
                <c:formatCode>#,##0_);[Red]\(#,##0\)</c:formatCode>
                <c:ptCount val="4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国家衛健委発表に基づく感染状況!$Y$27:$Y$518</c:f>
              <c:numCache>
                <c:formatCode>General</c:formatCode>
                <c:ptCount val="4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国家衛健委発表に基づく感染状況!$AA$27:$AA$518</c:f>
              <c:numCache>
                <c:formatCode>General</c:formatCode>
                <c:ptCount val="4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国家衛健委発表に基づく感染状況!$AB$27:$AB$518</c:f>
              <c:numCache>
                <c:formatCode>General</c:formatCode>
                <c:ptCount val="4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国家衛健委発表に基づく感染状況!$X$27:$X$518</c:f>
              <c:numCache>
                <c:formatCode>#,##0_);[Red]\(#,##0\)</c:formatCode>
                <c:ptCount val="4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国家衛健委発表に基づく感染状況!$Y$27:$Y$518</c:f>
              <c:numCache>
                <c:formatCode>General</c:formatCode>
                <c:ptCount val="4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国家衛健委発表に基づく感染状況!$AA$27:$AA$518</c:f>
              <c:numCache>
                <c:formatCode>General</c:formatCode>
                <c:ptCount val="4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国家衛健委発表に基づく感染状況!$AB$27:$AB$518</c:f>
              <c:numCache>
                <c:formatCode>General</c:formatCode>
                <c:ptCount val="4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国家衛健委発表に基づく感染状況!$AA$27:$AA$518</c:f>
              <c:numCache>
                <c:formatCode>General</c:formatCode>
                <c:ptCount val="4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国家衛健委発表に基づく感染状況!$AB$27:$AB$518</c:f>
              <c:numCache>
                <c:formatCode>General</c:formatCode>
                <c:ptCount val="4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国家衛健委発表に基づく感染状況!$X$27:$X$518</c:f>
              <c:numCache>
                <c:formatCode>#,##0_);[Red]\(#,##0\)</c:formatCode>
                <c:ptCount val="4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国家衛健委発表に基づく感染状況!$Y$27:$Y$518</c:f>
              <c:numCache>
                <c:formatCode>General</c:formatCode>
                <c:ptCount val="4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国家衛健委発表に基づく感染状況!$AA$27:$AA$518</c:f>
              <c:numCache>
                <c:formatCode>General</c:formatCode>
                <c:ptCount val="4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国家衛健委発表に基づく感染状況!$Z$27:$Z$518</c:f>
              <c:numCache>
                <c:formatCode>m"月"d"日"</c:formatCode>
                <c:ptCount val="4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numCache>
            </c:numRef>
          </c:cat>
          <c:val>
            <c:numRef>
              <c:f>国家衛健委発表に基づく感染状況!$AB$27:$AB$518</c:f>
              <c:numCache>
                <c:formatCode>General</c:formatCode>
                <c:ptCount val="4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香港マカオ台湾の患者・海外輸入症例・無症状病原体保有者!$CI$29:$CI$517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香港マカオ台湾の患者・海外輸入症例・無症状病原体保有者!$CF$29:$CF$517</c:f>
              <c:numCache>
                <c:formatCode>General</c:formatCode>
                <c:ptCount val="48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香港マカオ台湾の患者・海外輸入症例・無症状病原体保有者!$CG$29:$CG$517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香港マカオ台湾の患者・海外輸入症例・無症状病原体保有者!$BE$70:$BE$517</c:f>
              <c:numCache>
                <c:formatCode>m"月"d"日"</c:formatCode>
                <c:ptCount val="44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numCache>
            </c:numRef>
          </c:cat>
          <c:val>
            <c:numRef>
              <c:f>香港マカオ台湾の患者・海外輸入症例・無症状病原体保有者!$BF$70:$BF$517</c:f>
              <c:numCache>
                <c:formatCode>General</c:formatCode>
                <c:ptCount val="44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pt idx="445">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香港マカオ台湾の患者・海外輸入症例・無症状病原体保有者!$BE$70:$BE$517</c:f>
              <c:numCache>
                <c:formatCode>m"月"d"日"</c:formatCode>
                <c:ptCount val="44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numCache>
            </c:numRef>
          </c:cat>
          <c:val>
            <c:numRef>
              <c:f>香港マカオ台湾の患者・海外輸入症例・無症状病原体保有者!$BG$70:$BG$517</c:f>
              <c:numCache>
                <c:formatCode>General</c:formatCode>
                <c:ptCount val="44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pt idx="445">
                  <c:v>5970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香港マカオ台湾の患者・海外輸入症例・無症状病原体保有者!$BX$29:$BX$517</c:f>
              <c:numCache>
                <c:formatCode>General</c:formatCode>
                <c:ptCount val="48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pt idx="486">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香港マカオ台湾の患者・海外輸入症例・無症状病原体保有者!$BY$29:$BY$517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pt idx="486">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香港マカオ台湾の患者・海外輸入症例・無症状病原体保有者!$BZ$29:$BZ$517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香港マカオ台湾の患者・海外輸入症例・無症状病原体保有者!$CB$29:$CB$517</c:f>
              <c:numCache>
                <c:formatCode>General</c:formatCode>
                <c:ptCount val="48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pt idx="486">
                  <c:v>4322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香港マカオ台湾の患者・海外輸入症例・無症状病原体保有者!$CC$29:$CC$517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pt idx="486">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香港マカオ台湾の患者・海外輸入症例・無症状病原体保有者!$CD$29:$CD$517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pt idx="486">
                  <c:v>23</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3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香港マカオ台湾の患者・海外輸入症例・無症状病原体保有者!$BJ$97:$BJ$516</c:f>
              <c:numCache>
                <c:formatCode>m"月"d"日"</c:formatCode>
                <c:ptCount val="4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numCache>
            </c:numRef>
          </c:cat>
          <c:val>
            <c:numRef>
              <c:f>香港マカオ台湾の患者・海外輸入症例・無症状病原体保有者!$BK$97:$BK$516</c:f>
              <c:numCache>
                <c:formatCode>General</c:formatCode>
                <c:ptCount val="42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pt idx="418">
                  <c:v>22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香港マカオ台湾の患者・海外輸入症例・無症状病原体保有者!$BJ$97:$BJ$516</c:f>
              <c:numCache>
                <c:formatCode>m"月"d"日"</c:formatCode>
                <c:ptCount val="4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numCache>
            </c:numRef>
          </c:cat>
          <c:val>
            <c:numRef>
              <c:f>香港マカオ台湾の患者・海外輸入症例・無症状病原体保有者!$BL$97:$BL$516</c:f>
              <c:numCache>
                <c:formatCode>General</c:formatCode>
                <c:ptCount val="42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pt idx="418">
                  <c:v>18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香港マカオ台湾の患者・海外輸入症例・無症状病原体保有者!$BM$97:$BM$516</c:f>
              <c:numCache>
                <c:formatCode>m"月"d"日"</c:formatCode>
                <c:ptCount val="4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numCache>
            </c:numRef>
          </c:cat>
          <c:val>
            <c:numRef>
              <c:f>香港マカオ台湾の患者・海外輸入症例・無症状病原体保有者!$BN$97:$BN$516</c:f>
              <c:numCache>
                <c:formatCode>General</c:formatCode>
                <c:ptCount val="42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pt idx="418">
                  <c:v>9496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香港マカオ台湾の患者・海外輸入症例・無症状病原体保有者!$BM$97:$BM$516</c:f>
              <c:numCache>
                <c:formatCode>m"月"d"日"</c:formatCode>
                <c:ptCount val="4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numCache>
            </c:numRef>
          </c:cat>
          <c:val>
            <c:numRef>
              <c:f>香港マカオ台湾の患者・海外輸入症例・無症状病原体保有者!$BO$97:$BO$516</c:f>
              <c:numCache>
                <c:formatCode>General</c:formatCode>
                <c:ptCount val="42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pt idx="418">
                  <c:v>5004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香港マカオ台湾の患者・海外輸入症例・無症状病原体保有者!$CI$29:$CI$517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香港マカオ台湾の患者・海外輸入症例・無症状病原体保有者!$CF$29:$CF$517</c:f>
              <c:numCache>
                <c:formatCode>General</c:formatCode>
                <c:ptCount val="48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香港マカオ台湾の患者・海外輸入症例・無症状病原体保有者!$CE$29:$CE$517</c:f>
              <c:numCache>
                <c:formatCode>m"月"d"日"</c:formatCode>
                <c:ptCount val="4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numCache>
            </c:numRef>
          </c:cat>
          <c:val>
            <c:numRef>
              <c:f>香港マカオ台湾の患者・海外輸入症例・無症状病原体保有者!$CG$29:$CG$517</c:f>
              <c:numCache>
                <c:formatCode>General</c:formatCode>
                <c:ptCount val="4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7"/>
  <sheetViews>
    <sheetView zoomScaleNormal="100" workbookViewId="0">
      <pane xSplit="2" ySplit="5" topLeftCell="V510" activePane="bottomRight" state="frozen"/>
      <selection pane="topRight" activeCell="C1" sqref="C1"/>
      <selection pane="bottomLeft" activeCell="A8" sqref="A8"/>
      <selection pane="bottomRight" activeCell="W516" sqref="W516:AC5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v>44339</v>
      </c>
      <c r="C516" s="48">
        <v>1</v>
      </c>
      <c r="D516" s="84"/>
      <c r="E516" s="110"/>
      <c r="F516" s="57">
        <v>3</v>
      </c>
      <c r="G516" s="48">
        <v>18</v>
      </c>
      <c r="H516" s="89">
        <f t="shared" ref="H516" si="1054">+H515+G516</f>
        <v>90991</v>
      </c>
      <c r="I516" s="89">
        <f t="shared" ref="I516" si="1055">+H516-M516-O516</f>
        <v>325</v>
      </c>
      <c r="J516" s="48">
        <v>0</v>
      </c>
      <c r="K516" s="56">
        <f t="shared" ref="K516" si="1056">+J516+K515</f>
        <v>3</v>
      </c>
      <c r="L516" s="48">
        <v>0</v>
      </c>
      <c r="M516" s="89">
        <f t="shared" ref="M516" si="1057">+L516+M515</f>
        <v>4636</v>
      </c>
      <c r="N516" s="48">
        <v>8</v>
      </c>
      <c r="O516" s="89">
        <f t="shared" ref="O516" si="1058">+N516+O515</f>
        <v>86030</v>
      </c>
      <c r="P516" s="111">
        <f t="shared" ref="P516" si="1059">+Q516-Q515</f>
        <v>599</v>
      </c>
      <c r="Q516" s="57">
        <v>1019971</v>
      </c>
      <c r="R516" s="48">
        <v>763</v>
      </c>
      <c r="S516" s="118"/>
      <c r="T516" s="57">
        <v>6308</v>
      </c>
      <c r="U516" s="78"/>
      <c r="W516" s="1">
        <f t="shared" ref="W516" si="1060">+B516</f>
        <v>44339</v>
      </c>
      <c r="X516" s="122">
        <f t="shared" ref="X516" si="1061">+G516</f>
        <v>18</v>
      </c>
      <c r="Y516">
        <f t="shared" ref="Y516" si="1062">+H516</f>
        <v>90991</v>
      </c>
      <c r="Z516" s="123">
        <f t="shared" ref="Z516" si="1063">+B516</f>
        <v>44339</v>
      </c>
      <c r="AA516">
        <f t="shared" ref="AA516" si="1064">+L516</f>
        <v>0</v>
      </c>
      <c r="AB516">
        <f t="shared" ref="AB516" si="1065">+M516</f>
        <v>4636</v>
      </c>
      <c r="AC516">
        <v>26</v>
      </c>
    </row>
    <row r="517" spans="2:29" x14ac:dyDescent="0.55000000000000004">
      <c r="B517" s="77"/>
      <c r="C517" s="59"/>
      <c r="D517" s="49"/>
      <c r="E517" s="61"/>
      <c r="F517" s="60"/>
      <c r="G517" s="59"/>
      <c r="H517" s="61"/>
      <c r="I517" s="55"/>
      <c r="J517" s="59"/>
      <c r="K517" s="61"/>
      <c r="L517" s="59"/>
      <c r="M517" s="61"/>
      <c r="N517" s="48"/>
      <c r="O517" s="60"/>
      <c r="P517" s="124"/>
      <c r="Q517" s="60"/>
      <c r="R517" s="48"/>
      <c r="S517" s="60"/>
      <c r="T517" s="60"/>
      <c r="U517" s="78"/>
    </row>
    <row r="518" spans="2:29" ht="9.5" customHeight="1" thickBot="1" x14ac:dyDescent="0.6">
      <c r="B518" s="66"/>
      <c r="C518" s="79"/>
      <c r="D518" s="80"/>
      <c r="E518" s="82"/>
      <c r="F518" s="95"/>
      <c r="G518" s="79"/>
      <c r="H518" s="82"/>
      <c r="I518" s="82"/>
      <c r="J518" s="79"/>
      <c r="K518" s="82"/>
      <c r="L518" s="79"/>
      <c r="M518" s="82"/>
      <c r="N518" s="83"/>
      <c r="O518" s="81"/>
      <c r="P518" s="94"/>
      <c r="Q518" s="95"/>
      <c r="R518" s="120"/>
      <c r="S518" s="95"/>
      <c r="T518" s="95"/>
      <c r="U518" s="67"/>
    </row>
    <row r="520" spans="2:29" ht="13" customHeight="1" x14ac:dyDescent="0.55000000000000004">
      <c r="E520" s="112"/>
      <c r="F520" s="113"/>
      <c r="G520" s="112" t="s">
        <v>80</v>
      </c>
      <c r="H520" s="113"/>
      <c r="I520" s="113"/>
      <c r="J520" s="113"/>
      <c r="U520" s="72"/>
    </row>
    <row r="521" spans="2:29" ht="13" customHeight="1" x14ac:dyDescent="0.55000000000000004">
      <c r="E521" s="112" t="s">
        <v>98</v>
      </c>
      <c r="F521" s="113"/>
      <c r="G521" s="293" t="s">
        <v>79</v>
      </c>
      <c r="H521" s="294"/>
      <c r="I521" s="112" t="s">
        <v>106</v>
      </c>
      <c r="J521" s="113"/>
    </row>
    <row r="522" spans="2:29" ht="13" customHeight="1" x14ac:dyDescent="0.55000000000000004">
      <c r="B522" s="130"/>
      <c r="E522" s="114" t="s">
        <v>108</v>
      </c>
      <c r="F522" s="113"/>
      <c r="G522" s="115"/>
      <c r="H522" s="115"/>
      <c r="I522" s="112" t="s">
        <v>107</v>
      </c>
      <c r="J522" s="113"/>
    </row>
    <row r="523" spans="2:29" ht="18.5" customHeight="1" x14ac:dyDescent="0.55000000000000004">
      <c r="E523" s="112" t="s">
        <v>96</v>
      </c>
      <c r="F523" s="113"/>
      <c r="G523" s="112" t="s">
        <v>97</v>
      </c>
      <c r="H523" s="113"/>
      <c r="I523" s="113"/>
      <c r="J523" s="113"/>
    </row>
    <row r="524" spans="2:29" ht="13" customHeight="1" x14ac:dyDescent="0.55000000000000004">
      <c r="E524" s="112" t="s">
        <v>98</v>
      </c>
      <c r="F524" s="113"/>
      <c r="G524" s="112" t="s">
        <v>99</v>
      </c>
      <c r="H524" s="113"/>
      <c r="I524" s="113"/>
      <c r="J524" s="113"/>
    </row>
    <row r="525" spans="2:29" ht="13" customHeight="1" x14ac:dyDescent="0.55000000000000004">
      <c r="E525" s="112" t="s">
        <v>98</v>
      </c>
      <c r="F525" s="113"/>
      <c r="G525" s="112" t="s">
        <v>100</v>
      </c>
      <c r="H525" s="113"/>
      <c r="I525" s="113"/>
      <c r="J525" s="113"/>
    </row>
    <row r="526" spans="2:29" ht="13" customHeight="1" x14ac:dyDescent="0.55000000000000004">
      <c r="E526" s="112" t="s">
        <v>101</v>
      </c>
      <c r="F526" s="113"/>
      <c r="G526" s="112" t="s">
        <v>102</v>
      </c>
      <c r="H526" s="113"/>
      <c r="I526" s="113"/>
      <c r="J526" s="113"/>
    </row>
    <row r="527" spans="2:29" ht="13" customHeight="1" x14ac:dyDescent="0.55000000000000004">
      <c r="E527" s="112" t="s">
        <v>103</v>
      </c>
      <c r="F527" s="113"/>
      <c r="G527" s="112" t="s">
        <v>104</v>
      </c>
      <c r="H527" s="113"/>
      <c r="I527" s="113"/>
      <c r="J527" s="113"/>
    </row>
  </sheetData>
  <mergeCells count="12">
    <mergeCell ref="G521:H52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1"/>
  <sheetViews>
    <sheetView topLeftCell="A4" zoomScale="96" zoomScaleNormal="96" workbookViewId="0">
      <pane xSplit="1" ySplit="4" topLeftCell="AB511" activePane="bottomRight" state="frozen"/>
      <selection activeCell="A4" sqref="A4"/>
      <selection pane="topRight" activeCell="B4" sqref="B4"/>
      <selection pane="bottomLeft" activeCell="A8" sqref="A8"/>
      <selection pane="bottomRight" activeCell="AV514" sqref="AV514:AV51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5"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5"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5" si="2496">+BA473+1</f>
        <v>257</v>
      </c>
      <c r="BB474" s="130">
        <v>0</v>
      </c>
      <c r="BC474" s="27">
        <f t="shared" si="2461"/>
        <v>964</v>
      </c>
      <c r="BD474" s="238">
        <f t="shared" ref="BD474:BD515"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v>44339</v>
      </c>
      <c r="B515" s="240">
        <v>18</v>
      </c>
      <c r="C515" s="154">
        <f t="shared" ref="C515" si="4597">+B515+C514</f>
        <v>5970</v>
      </c>
      <c r="D515" s="154">
        <f t="shared" ref="D515" si="4598">+C515-F515</f>
        <v>294</v>
      </c>
      <c r="E515" s="147">
        <v>3</v>
      </c>
      <c r="F515" s="147">
        <v>5676</v>
      </c>
      <c r="G515" s="147">
        <v>1</v>
      </c>
      <c r="H515" s="135"/>
      <c r="I515" s="147">
        <v>2</v>
      </c>
      <c r="J515" s="135"/>
      <c r="K515" s="42">
        <v>0</v>
      </c>
      <c r="L515" s="146">
        <v>22</v>
      </c>
      <c r="M515" s="147">
        <v>18</v>
      </c>
      <c r="N515" s="135"/>
      <c r="O515" s="135"/>
      <c r="P515" s="147">
        <v>2</v>
      </c>
      <c r="Q515" s="147">
        <v>2</v>
      </c>
      <c r="R515" s="135"/>
      <c r="S515" s="135"/>
      <c r="T515" s="147">
        <v>8</v>
      </c>
      <c r="U515" s="147">
        <v>7</v>
      </c>
      <c r="V515" s="135"/>
      <c r="W515" s="42">
        <v>388</v>
      </c>
      <c r="X515" s="148">
        <v>363</v>
      </c>
      <c r="Y515" s="5">
        <f t="shared" si="2287"/>
        <v>327</v>
      </c>
      <c r="Z515" s="75">
        <f t="shared" ref="Z515" si="4599">+A515</f>
        <v>44339</v>
      </c>
      <c r="AA515" s="230">
        <f t="shared" ref="AA515" si="4600">+AF515+AL515+AR515</f>
        <v>16204</v>
      </c>
      <c r="AB515" s="230">
        <f t="shared" ref="AB515" si="4601">+AH515+AN515+AT515</f>
        <v>12735</v>
      </c>
      <c r="AC515" s="231">
        <f t="shared" ref="AC515" si="4602">+AJ515+AP515+AV515</f>
        <v>233</v>
      </c>
      <c r="AD515" s="183">
        <f t="shared" ref="AD515" si="4603">+AF515-AF514</f>
        <v>2</v>
      </c>
      <c r="AE515" s="243">
        <f t="shared" ref="AE515" si="4604">+AE514+AD515</f>
        <v>10627</v>
      </c>
      <c r="AF515" s="155">
        <v>11832</v>
      </c>
      <c r="AG515" s="184">
        <f t="shared" ref="AG515" si="4605">+AH515-AH514</f>
        <v>3</v>
      </c>
      <c r="AH515" s="155">
        <v>11553</v>
      </c>
      <c r="AI515" s="184">
        <f t="shared" ref="AI515" si="4606">+AJ515-AJ514</f>
        <v>0</v>
      </c>
      <c r="AJ515" s="185">
        <v>210</v>
      </c>
      <c r="AK515" s="186">
        <f t="shared" ref="AK515" si="4607">+AL515-AL514</f>
        <v>0</v>
      </c>
      <c r="AL515" s="155">
        <v>50</v>
      </c>
      <c r="AM515" s="184">
        <f t="shared" ref="AM515" si="4608">+AN515-AN514</f>
        <v>0</v>
      </c>
      <c r="AN515" s="155">
        <v>49</v>
      </c>
      <c r="AO515" s="184">
        <f t="shared" ref="AO515" si="4609">+AP515-AP514</f>
        <v>0</v>
      </c>
      <c r="AP515" s="187">
        <v>0</v>
      </c>
      <c r="AQ515" s="186">
        <f t="shared" ref="AQ515" si="4610">+AR515-AR514</f>
        <v>460</v>
      </c>
      <c r="AR515" s="155">
        <v>4322</v>
      </c>
      <c r="AS515" s="184">
        <f t="shared" ref="AS515" si="4611">+AT515-AT514</f>
        <v>0</v>
      </c>
      <c r="AT515" s="155">
        <v>1133</v>
      </c>
      <c r="AU515" s="184">
        <f t="shared" ref="AU515" si="4612">+AV515-AV514</f>
        <v>6</v>
      </c>
      <c r="AV515" s="188">
        <v>23</v>
      </c>
      <c r="AW515" s="238">
        <f t="shared" si="1985"/>
        <v>354</v>
      </c>
      <c r="AX515" s="237">
        <f t="shared" ref="AX515" si="4613">+A515</f>
        <v>44339</v>
      </c>
      <c r="AY515" s="6">
        <v>0</v>
      </c>
      <c r="AZ515" s="238">
        <f t="shared" ref="AZ515" si="4614">+AZ514+AY515</f>
        <v>410</v>
      </c>
      <c r="BA515" s="238">
        <f t="shared" si="2496"/>
        <v>298</v>
      </c>
      <c r="BB515" s="130">
        <v>0</v>
      </c>
      <c r="BC515" s="27">
        <f t="shared" ref="BC515" si="4615">+BC514+BB515</f>
        <v>964</v>
      </c>
      <c r="BD515" s="238">
        <f t="shared" si="2497"/>
        <v>333</v>
      </c>
      <c r="BE515" s="229">
        <f t="shared" ref="BE515" si="4616">+Z515</f>
        <v>44339</v>
      </c>
      <c r="BF515" s="132">
        <f t="shared" ref="BF515" si="4617">+B515</f>
        <v>18</v>
      </c>
      <c r="BG515" s="132">
        <f t="shared" ref="BG515" si="4618">+BI515</f>
        <v>5970</v>
      </c>
      <c r="BH515" s="229">
        <f t="shared" ref="BH515" si="4619">+A515</f>
        <v>44339</v>
      </c>
      <c r="BI515" s="132">
        <f t="shared" ref="BI515" si="4620">+C515</f>
        <v>5970</v>
      </c>
      <c r="BJ515" s="1">
        <f t="shared" ref="BJ515" si="4621">+BE515</f>
        <v>44339</v>
      </c>
      <c r="BK515">
        <f t="shared" ref="BK515" si="4622">+L515</f>
        <v>22</v>
      </c>
      <c r="BL515">
        <f t="shared" ref="BL515" si="4623">+M515</f>
        <v>18</v>
      </c>
      <c r="BM515" s="1">
        <f t="shared" ref="BM515" si="4624">+BJ515</f>
        <v>44339</v>
      </c>
      <c r="BN515">
        <f t="shared" ref="BN515" si="4625">+BN514+BK515</f>
        <v>9496</v>
      </c>
      <c r="BO515">
        <f t="shared" ref="BO515" si="4626">+BO514+BL515</f>
        <v>5004</v>
      </c>
      <c r="BP515" s="179">
        <f t="shared" ref="BP515" si="4627">+A515</f>
        <v>44339</v>
      </c>
      <c r="BQ515">
        <f t="shared" ref="BQ515" si="4628">+AF515</f>
        <v>11832</v>
      </c>
      <c r="BR515">
        <f t="shared" ref="BR515" si="4629">+AH515</f>
        <v>11553</v>
      </c>
      <c r="BS515">
        <f t="shared" ref="BS515" si="4630">+AJ515</f>
        <v>210</v>
      </c>
      <c r="BT515">
        <v>15</v>
      </c>
      <c r="BU515">
        <f t="shared" ref="BU515" si="4631">+AD515</f>
        <v>2</v>
      </c>
      <c r="BV515">
        <f t="shared" ref="BV515" si="4632">+BV514+BU515</f>
        <v>682</v>
      </c>
      <c r="BW515" s="179">
        <f t="shared" ref="BW515" si="4633">+A515</f>
        <v>44339</v>
      </c>
      <c r="BX515">
        <f t="shared" ref="BX515" si="4634">+AL515</f>
        <v>50</v>
      </c>
      <c r="BY515">
        <f t="shared" ref="BY515" si="4635">+AN515</f>
        <v>49</v>
      </c>
      <c r="BZ515">
        <f t="shared" ref="BZ515" si="4636">+AP515</f>
        <v>0</v>
      </c>
      <c r="CA515" s="179">
        <f t="shared" ref="CA515" si="4637">+A515</f>
        <v>44339</v>
      </c>
      <c r="CB515">
        <f t="shared" ref="CB515" si="4638">+AR515</f>
        <v>4322</v>
      </c>
      <c r="CC515">
        <f t="shared" ref="CC515" si="4639">+AT515</f>
        <v>1133</v>
      </c>
      <c r="CD515">
        <f t="shared" ref="CD515" si="4640">+AV515</f>
        <v>23</v>
      </c>
      <c r="CE515" s="179">
        <f t="shared" ref="CE515" si="4641">+A515</f>
        <v>44339</v>
      </c>
      <c r="CF515">
        <f t="shared" ref="CF515" si="4642">+AD515</f>
        <v>2</v>
      </c>
      <c r="CG515">
        <f t="shared" ref="CG515" si="4643">+AG515</f>
        <v>3</v>
      </c>
      <c r="CH515" s="179">
        <f t="shared" ref="CH515" si="4644">+A515</f>
        <v>44339</v>
      </c>
      <c r="CI515">
        <f t="shared" ref="CI515" si="4645">+AI515</f>
        <v>0</v>
      </c>
      <c r="CJ515" s="1">
        <f t="shared" ref="CJ515" si="4646">+Z515</f>
        <v>44339</v>
      </c>
      <c r="CK515" s="282">
        <f t="shared" ref="CK515" si="4647">+AD515</f>
        <v>2</v>
      </c>
      <c r="CL515" s="1">
        <f t="shared" ref="CL515" si="4648">+Z515</f>
        <v>44339</v>
      </c>
      <c r="CM515" s="283">
        <f t="shared" ref="CM515" si="4649">+AI515</f>
        <v>0</v>
      </c>
    </row>
    <row r="516" spans="1:91" ht="18" customHeight="1" x14ac:dyDescent="0.55000000000000004">
      <c r="A516" s="179"/>
      <c r="B516" s="147"/>
      <c r="C516" s="154"/>
      <c r="D516" s="154"/>
      <c r="E516" s="147"/>
      <c r="F516" s="147"/>
      <c r="G516" s="147"/>
      <c r="H516" s="135"/>
      <c r="I516" s="147"/>
      <c r="J516" s="135"/>
      <c r="K516" s="42"/>
      <c r="L516" s="146"/>
      <c r="M516" s="147"/>
      <c r="N516" s="135"/>
      <c r="O516" s="135"/>
      <c r="P516" s="147"/>
      <c r="Q516" s="147"/>
      <c r="R516" s="135"/>
      <c r="S516" s="135"/>
      <c r="T516" s="147"/>
      <c r="U516" s="147"/>
      <c r="V516" s="135"/>
      <c r="W516" s="42"/>
      <c r="X516" s="148"/>
      <c r="Z516" s="75"/>
      <c r="AA516" s="230"/>
      <c r="AB516" s="230"/>
      <c r="AC516" s="231"/>
      <c r="AD516" s="183"/>
      <c r="AE516" s="243"/>
      <c r="AF516" s="155"/>
      <c r="AG516" s="184"/>
      <c r="AH516" s="155"/>
      <c r="AI516" s="184"/>
      <c r="AJ516" s="185"/>
      <c r="AK516" s="186"/>
      <c r="AL516" s="155"/>
      <c r="AM516" s="184"/>
      <c r="AN516" s="155"/>
      <c r="AO516" s="184"/>
      <c r="AP516" s="187"/>
      <c r="AQ516" s="186"/>
      <c r="AR516" s="155"/>
      <c r="AS516" s="184"/>
      <c r="AT516" s="155"/>
      <c r="AU516" s="184"/>
      <c r="AV516" s="188"/>
      <c r="AX516"/>
      <c r="AY516"/>
      <c r="AZ516"/>
      <c r="BB516"/>
      <c r="BQ516" s="45"/>
      <c r="BR516" s="45"/>
      <c r="BS516" s="45"/>
      <c r="BT516" s="45"/>
      <c r="BU516" s="45"/>
      <c r="BV516" s="45"/>
      <c r="BW516" s="45"/>
    </row>
    <row r="517" spans="1:91" ht="7" customHeight="1" thickBot="1" x14ac:dyDescent="0.6">
      <c r="A517" s="66"/>
      <c r="B517" s="146"/>
      <c r="C517" s="154"/>
      <c r="D517" s="147"/>
      <c r="E517" s="147"/>
      <c r="F517" s="147"/>
      <c r="G517" s="147"/>
      <c r="H517" s="135"/>
      <c r="I517" s="147"/>
      <c r="J517" s="135"/>
      <c r="K517" s="148"/>
      <c r="L517" s="146"/>
      <c r="M517" s="147"/>
      <c r="N517" s="135"/>
      <c r="O517" s="135"/>
      <c r="P517" s="147"/>
      <c r="Q517" s="147"/>
      <c r="R517" s="135"/>
      <c r="S517" s="135"/>
      <c r="T517" s="147"/>
      <c r="U517" s="147"/>
      <c r="V517" s="135"/>
      <c r="W517" s="42"/>
      <c r="X517" s="148"/>
      <c r="Z517" s="66"/>
      <c r="AA517" s="64"/>
      <c r="AB517" s="64"/>
      <c r="AC517" s="64"/>
      <c r="AD517" s="183"/>
      <c r="AE517" s="243"/>
      <c r="AF517" s="155"/>
      <c r="AG517" s="184"/>
      <c r="AH517" s="155"/>
      <c r="AI517" s="184"/>
      <c r="AJ517" s="185"/>
      <c r="AK517" s="186"/>
      <c r="AL517" s="155"/>
      <c r="AM517" s="184"/>
      <c r="AN517" s="155"/>
      <c r="AO517" s="184"/>
      <c r="AP517" s="187"/>
      <c r="AQ517" s="186"/>
      <c r="AR517" s="155"/>
      <c r="AS517" s="184"/>
      <c r="AT517" s="155"/>
      <c r="AU517" s="184"/>
      <c r="AV517" s="188"/>
    </row>
    <row r="518" spans="1:91" x14ac:dyDescent="0.55000000000000004">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AE518">
        <f>SUM(AD443:AD448)</f>
        <v>190</v>
      </c>
      <c r="AY518" s="45" t="s">
        <v>476</v>
      </c>
      <c r="BB518" s="45" t="s">
        <v>475</v>
      </c>
      <c r="BU518">
        <f>SUM(BU442:BU517)</f>
        <v>682</v>
      </c>
    </row>
    <row r="519" spans="1:91" x14ac:dyDescent="0.55000000000000004">
      <c r="AI519" s="259">
        <f>SUM(AI189:AI516)</f>
        <v>203</v>
      </c>
      <c r="AY519" s="45">
        <f>SUM(AY359:AY413)</f>
        <v>69</v>
      </c>
      <c r="BB519" s="45">
        <f>SUM(BB374:BB413)</f>
        <v>941</v>
      </c>
    </row>
    <row r="520" spans="1:91" x14ac:dyDescent="0.55000000000000004">
      <c r="L520">
        <f>SUM(L97:L519)</f>
        <v>9496</v>
      </c>
      <c r="P520">
        <f>SUM(P97:P519)</f>
        <v>1816</v>
      </c>
      <c r="AD520">
        <f>SUM(AD188:AD194)</f>
        <v>82</v>
      </c>
    </row>
    <row r="521" spans="1:91" ht="15" customHeight="1" x14ac:dyDescent="0.55000000000000004">
      <c r="A521" s="130"/>
      <c r="D521">
        <f>SUM(B229:B259)</f>
        <v>435</v>
      </c>
      <c r="Z521" s="130"/>
      <c r="AA521" s="130"/>
      <c r="AB521" s="130"/>
      <c r="AC521" s="130"/>
      <c r="AF521">
        <f>SUM(AD188:AD516)</f>
        <v>10629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8"/>
  <sheetViews>
    <sheetView workbookViewId="0">
      <pane xSplit="3" ySplit="1" topLeftCell="D268" activePane="bottomRight" state="frozen"/>
      <selection pane="topRight" activeCell="C1" sqref="C1"/>
      <selection pane="bottomLeft" activeCell="A2" sqref="A2"/>
      <selection pane="bottomRight" activeCell="D278" sqref="D27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579</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8"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x14ac:dyDescent="0.55000000000000004">
      <c r="B278" s="265">
        <f t="shared" ref="B278" si="337">SUM(D278:AE278)-I278</f>
        <v>18</v>
      </c>
      <c r="C278" s="1">
        <v>44339</v>
      </c>
      <c r="D278">
        <v>3</v>
      </c>
      <c r="E278">
        <v>3</v>
      </c>
      <c r="F278">
        <v>3</v>
      </c>
      <c r="G278">
        <v>2</v>
      </c>
      <c r="H278">
        <v>1</v>
      </c>
      <c r="I278" s="265">
        <f t="shared" si="28"/>
        <v>6</v>
      </c>
      <c r="M278">
        <v>1</v>
      </c>
      <c r="R278">
        <v>1</v>
      </c>
      <c r="T278">
        <v>1</v>
      </c>
      <c r="U278">
        <v>1</v>
      </c>
      <c r="X278">
        <v>1</v>
      </c>
      <c r="AB278">
        <v>1</v>
      </c>
      <c r="AF278" s="1">
        <f t="shared" ref="AF278" si="338">+C278</f>
        <v>44339</v>
      </c>
      <c r="AG278" s="266">
        <f t="shared" ref="AG278" si="339">+B278</f>
        <v>18</v>
      </c>
      <c r="AH278">
        <f t="shared" ref="AH278" si="340">+D278</f>
        <v>3</v>
      </c>
    </row>
    <row r="279" spans="2:34" ht="17.5" customHeight="1" x14ac:dyDescent="0.55000000000000004">
      <c r="B279" s="265"/>
      <c r="C279" s="1"/>
      <c r="I279" s="265"/>
      <c r="AF279" s="1"/>
      <c r="AG279" s="266"/>
    </row>
    <row r="280" spans="2:34" x14ac:dyDescent="0.55000000000000004">
      <c r="B280" s="240"/>
      <c r="C280" s="1"/>
      <c r="AF280" s="278">
        <v>1</v>
      </c>
    </row>
    <row r="281" spans="2:34" s="264" customFormat="1" ht="5" customHeight="1" x14ac:dyDescent="0.55000000000000004">
      <c r="B281" s="263"/>
      <c r="C281" s="262"/>
      <c r="AE281" s="5"/>
    </row>
    <row r="282" spans="2:34" ht="5.5" customHeight="1" x14ac:dyDescent="0.55000000000000004">
      <c r="B282" s="256"/>
      <c r="C282" s="1"/>
    </row>
    <row r="283" spans="2:34" x14ac:dyDescent="0.55000000000000004">
      <c r="B283">
        <f>SUM(B2:B282)</f>
        <v>3616</v>
      </c>
      <c r="C283" s="1" t="s">
        <v>348</v>
      </c>
      <c r="D283" s="27">
        <f>SUM(D2:D282)</f>
        <v>1186</v>
      </c>
      <c r="E283" s="27">
        <f>SUM(E2:E282)</f>
        <v>688</v>
      </c>
      <c r="F283" s="27">
        <f>SUM(F2:F282)</f>
        <v>372</v>
      </c>
      <c r="G283" s="27">
        <f>SUM(G2:G282)</f>
        <v>250</v>
      </c>
      <c r="H283" s="27">
        <f>SUM(H2:H282)</f>
        <v>244</v>
      </c>
      <c r="J283">
        <f t="shared" ref="J283:AD283" si="341">SUM(J2:J282)</f>
        <v>55</v>
      </c>
      <c r="K283">
        <f t="shared" si="341"/>
        <v>2</v>
      </c>
      <c r="L283">
        <f t="shared" si="341"/>
        <v>14</v>
      </c>
      <c r="M283">
        <f t="shared" si="341"/>
        <v>25</v>
      </c>
      <c r="N283">
        <f t="shared" si="341"/>
        <v>20</v>
      </c>
      <c r="O283">
        <f t="shared" si="341"/>
        <v>17</v>
      </c>
      <c r="P283">
        <f t="shared" si="341"/>
        <v>25</v>
      </c>
      <c r="Q283">
        <f t="shared" si="341"/>
        <v>38</v>
      </c>
      <c r="R283">
        <f t="shared" si="341"/>
        <v>6</v>
      </c>
      <c r="S283">
        <f t="shared" si="341"/>
        <v>20</v>
      </c>
      <c r="T283">
        <f t="shared" si="341"/>
        <v>31</v>
      </c>
      <c r="U283">
        <f t="shared" si="341"/>
        <v>58</v>
      </c>
      <c r="V283">
        <f t="shared" si="341"/>
        <v>1</v>
      </c>
      <c r="W283">
        <f t="shared" si="341"/>
        <v>63</v>
      </c>
      <c r="X283">
        <f t="shared" si="341"/>
        <v>95</v>
      </c>
      <c r="Y283">
        <f t="shared" si="341"/>
        <v>1</v>
      </c>
      <c r="Z283">
        <f t="shared" si="341"/>
        <v>42</v>
      </c>
      <c r="AA283">
        <f t="shared" si="341"/>
        <v>44</v>
      </c>
      <c r="AB283">
        <f t="shared" si="341"/>
        <v>165</v>
      </c>
      <c r="AC283">
        <f t="shared" si="341"/>
        <v>69</v>
      </c>
      <c r="AD283">
        <f t="shared" si="341"/>
        <v>85</v>
      </c>
    </row>
    <row r="284" spans="2:34" x14ac:dyDescent="0.55000000000000004">
      <c r="C284" s="1"/>
    </row>
    <row r="285" spans="2:34" ht="5" customHeight="1" x14ac:dyDescent="0.55000000000000004">
      <c r="C285" s="1"/>
    </row>
    <row r="288" spans="2:34" x14ac:dyDescent="0.55000000000000004">
      <c r="B288" s="240"/>
      <c r="J28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6" zoomScale="70" zoomScaleNormal="70" workbookViewId="0">
      <selection activeCell="S115" sqref="S115"/>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2"/>
  <sheetViews>
    <sheetView topLeftCell="A2" workbookViewId="0">
      <pane xSplit="2" ySplit="2" topLeftCell="E314" activePane="bottomRight" state="frozen"/>
      <selection activeCell="O24" sqref="O24"/>
      <selection pane="topRight" activeCell="O24" sqref="O24"/>
      <selection pane="bottomLeft" activeCell="O24" sqref="O24"/>
      <selection pane="bottomRight" activeCell="H319" sqref="H31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589</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590</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591</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592</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593</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594</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595</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596</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597</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ht="22.5" x14ac:dyDescent="0.55000000000000004">
      <c r="A319">
        <v>322</v>
      </c>
      <c r="B319" s="249"/>
      <c r="C319" s="45"/>
      <c r="D319" t="s">
        <v>612</v>
      </c>
      <c r="E319">
        <v>24</v>
      </c>
      <c r="F319">
        <v>281</v>
      </c>
      <c r="G319" s="1">
        <v>44339</v>
      </c>
      <c r="H319" s="130">
        <v>0</v>
      </c>
      <c r="I319" s="248">
        <f t="shared" ref="I319" si="1140">+I318+H319</f>
        <v>981</v>
      </c>
      <c r="J319" s="130"/>
      <c r="K319" s="253">
        <f t="shared" ref="K319" si="1141">+K318+J319</f>
        <v>977</v>
      </c>
      <c r="L319" s="276">
        <f t="shared" ref="L319" si="1142">+L318+J319</f>
        <v>78</v>
      </c>
      <c r="M319" s="5"/>
      <c r="N319" s="253">
        <f t="shared" ref="N319" si="1143">+N318+M319</f>
        <v>3</v>
      </c>
      <c r="O319" s="130">
        <v>0</v>
      </c>
      <c r="P319" s="130"/>
      <c r="Q319" s="6"/>
      <c r="R319" s="277">
        <f t="shared" ref="R319" si="1144">+R318+Q319</f>
        <v>352</v>
      </c>
      <c r="S319" s="239">
        <f t="shared" ref="S319" si="1145">+S318+Q319</f>
        <v>591</v>
      </c>
      <c r="T319" s="254">
        <f t="shared" ref="T319" si="1146">+T318+O319-P319-Q319</f>
        <v>0</v>
      </c>
      <c r="U319" s="279">
        <f t="shared" ref="U319" si="1147">+G319</f>
        <v>44339</v>
      </c>
      <c r="V319" s="5">
        <f t="shared" ref="V319" si="1148">+H319</f>
        <v>0</v>
      </c>
      <c r="W319" s="27">
        <f t="shared" ref="W319" si="1149">+I319</f>
        <v>981</v>
      </c>
      <c r="X319" s="254">
        <f t="shared" ref="X319" si="1150">+X318+V319-J319</f>
        <v>0</v>
      </c>
      <c r="Y319" s="5">
        <f t="shared" ref="Y319" si="1151">+O319</f>
        <v>0</v>
      </c>
      <c r="Z319" s="251">
        <f t="shared" ref="Z319" si="1152">+Z318+Y319-P319-Q319</f>
        <v>0</v>
      </c>
    </row>
    <row r="320" spans="1:26" x14ac:dyDescent="0.55000000000000004">
      <c r="B320" s="249"/>
      <c r="C320" s="45"/>
      <c r="G320" s="1"/>
      <c r="H320" s="129"/>
      <c r="I320" s="286"/>
      <c r="J320" s="129"/>
      <c r="K320" s="287"/>
      <c r="L320" s="288"/>
      <c r="M320" s="286"/>
      <c r="N320" s="287"/>
      <c r="O320" s="129"/>
      <c r="P320" s="286"/>
      <c r="Q320" s="289"/>
      <c r="R320" s="290"/>
      <c r="S320" s="289"/>
      <c r="T320" s="129"/>
      <c r="U320" s="291"/>
      <c r="V320" s="286"/>
      <c r="W320" s="286"/>
      <c r="X320" s="129"/>
      <c r="Y320" s="286"/>
      <c r="Z320" s="129"/>
    </row>
    <row r="321" spans="8:26" ht="7.5" customHeight="1" x14ac:dyDescent="0.55000000000000004">
      <c r="H321" s="286"/>
      <c r="I321" s="286"/>
      <c r="J321" s="286"/>
      <c r="K321" s="286"/>
      <c r="L321" s="292"/>
      <c r="M321" s="286"/>
      <c r="N321" s="286"/>
      <c r="O321" s="286"/>
      <c r="P321" s="286"/>
      <c r="Q321" s="286"/>
      <c r="R321" s="292"/>
      <c r="S321" s="286"/>
      <c r="T321" s="286"/>
      <c r="U321" s="286"/>
      <c r="V321" s="286"/>
      <c r="W321" s="286"/>
      <c r="X321" s="129"/>
      <c r="Y321" s="286"/>
      <c r="Z321" s="129"/>
    </row>
    <row r="322" spans="8:26" x14ac:dyDescent="0.55000000000000004">
      <c r="H322" s="286"/>
      <c r="I322" s="286"/>
      <c r="J322" s="286"/>
      <c r="K322" s="286"/>
      <c r="L322" s="292"/>
      <c r="M322" s="286"/>
      <c r="N322" s="286"/>
      <c r="O322" s="286"/>
      <c r="P322" s="286"/>
      <c r="Q322" s="286"/>
      <c r="R322" s="292"/>
      <c r="S322" s="286"/>
      <c r="T322" s="286"/>
      <c r="U322" s="286"/>
      <c r="V322" s="286"/>
      <c r="W322" s="286"/>
      <c r="X322" s="129"/>
      <c r="Y322" s="286"/>
      <c r="Z322"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2021-05-25T02:49:55Z</dcterms:modified>
</cp:coreProperties>
</file>