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EB31CAC8-6707-44CC-AFE2-71D3ACA52BF0}"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508" i="5" l="1"/>
  <c r="AS508" i="5"/>
  <c r="AG508" i="5"/>
  <c r="CG508" i="5" s="1"/>
  <c r="AB509" i="2"/>
  <c r="AA509" i="2"/>
  <c r="Z509" i="2"/>
  <c r="X509" i="2"/>
  <c r="W509" i="2"/>
  <c r="P509" i="2"/>
  <c r="O509" i="2"/>
  <c r="M509" i="2"/>
  <c r="K509" i="2"/>
  <c r="H509" i="2"/>
  <c r="Y509" i="2" s="1"/>
  <c r="CM508" i="5"/>
  <c r="CL508" i="5"/>
  <c r="CJ508" i="5"/>
  <c r="CI508" i="5"/>
  <c r="CH508" i="5"/>
  <c r="CF508" i="5"/>
  <c r="CE508" i="5"/>
  <c r="CD508" i="5"/>
  <c r="CC508" i="5"/>
  <c r="CB508" i="5"/>
  <c r="CA508" i="5"/>
  <c r="BZ508" i="5"/>
  <c r="BY508" i="5"/>
  <c r="BX508" i="5"/>
  <c r="BW508" i="5"/>
  <c r="BU508" i="5"/>
  <c r="BV508" i="5" s="1"/>
  <c r="BS508" i="5"/>
  <c r="BR508" i="5"/>
  <c r="BQ508" i="5"/>
  <c r="BP508" i="5"/>
  <c r="BN508" i="5"/>
  <c r="BL508" i="5"/>
  <c r="BO508" i="5" s="1"/>
  <c r="BK508" i="5"/>
  <c r="BI508" i="5"/>
  <c r="BG508" i="5" s="1"/>
  <c r="BH508" i="5"/>
  <c r="BF508" i="5"/>
  <c r="BE508" i="5"/>
  <c r="BJ508" i="5" s="1"/>
  <c r="BM508" i="5" s="1"/>
  <c r="BD508" i="5"/>
  <c r="BC508" i="5"/>
  <c r="BA508" i="5"/>
  <c r="AZ508" i="5"/>
  <c r="AX508" i="5"/>
  <c r="AW508" i="5"/>
  <c r="AQ508" i="5"/>
  <c r="AO508" i="5"/>
  <c r="AM508" i="5"/>
  <c r="AK508" i="5"/>
  <c r="AI508" i="5"/>
  <c r="AD508" i="5"/>
  <c r="AE508" i="5" s="1"/>
  <c r="AC508" i="5"/>
  <c r="AB508" i="5"/>
  <c r="AA508" i="5"/>
  <c r="Z508" i="5"/>
  <c r="Y508" i="5"/>
  <c r="C508" i="5"/>
  <c r="D508" i="5" s="1"/>
  <c r="I271" i="7"/>
  <c r="B271" i="7" s="1"/>
  <c r="AG271" i="7" s="1"/>
  <c r="AH271" i="7"/>
  <c r="AF271" i="7"/>
  <c r="Y312" i="6"/>
  <c r="Z312" i="6" s="1"/>
  <c r="W312" i="6"/>
  <c r="V312" i="6"/>
  <c r="X312" i="6" s="1"/>
  <c r="U312" i="6"/>
  <c r="T312" i="6"/>
  <c r="S312" i="6"/>
  <c r="R312" i="6"/>
  <c r="N312" i="6"/>
  <c r="L312" i="6"/>
  <c r="K312" i="6"/>
  <c r="I312" i="6"/>
  <c r="AS507" i="5"/>
  <c r="AG507" i="5"/>
  <c r="CG507" i="5" s="1"/>
  <c r="AA508" i="2"/>
  <c r="Z508" i="2"/>
  <c r="X508" i="2"/>
  <c r="W508" i="2"/>
  <c r="P508" i="2"/>
  <c r="CM507" i="5"/>
  <c r="CI507" i="5"/>
  <c r="CH507" i="5"/>
  <c r="CE507" i="5"/>
  <c r="CD507" i="5"/>
  <c r="CC507" i="5"/>
  <c r="CB507" i="5"/>
  <c r="CA507" i="5"/>
  <c r="BZ507" i="5"/>
  <c r="BY507" i="5"/>
  <c r="BX507" i="5"/>
  <c r="BW507" i="5"/>
  <c r="BS507" i="5"/>
  <c r="BR507" i="5"/>
  <c r="BQ507" i="5"/>
  <c r="BP507" i="5"/>
  <c r="BL507" i="5"/>
  <c r="BK507" i="5"/>
  <c r="BH507" i="5"/>
  <c r="BF507" i="5"/>
  <c r="BE507" i="5"/>
  <c r="BJ507" i="5" s="1"/>
  <c r="BM507" i="5" s="1"/>
  <c r="AX507" i="5"/>
  <c r="AU507" i="5"/>
  <c r="AQ507" i="5"/>
  <c r="AO507" i="5"/>
  <c r="AM507" i="5"/>
  <c r="AK507" i="5"/>
  <c r="AI507" i="5"/>
  <c r="AD507" i="5"/>
  <c r="BU507" i="5" s="1"/>
  <c r="AC507" i="5"/>
  <c r="AB507" i="5"/>
  <c r="AA507" i="5"/>
  <c r="Z507" i="5"/>
  <c r="CL507" i="5" s="1"/>
  <c r="I270" i="7"/>
  <c r="B270" i="7" s="1"/>
  <c r="AG270" i="7" s="1"/>
  <c r="AH270" i="7"/>
  <c r="AF270" i="7"/>
  <c r="Y311" i="6"/>
  <c r="V311" i="6"/>
  <c r="U311" i="6"/>
  <c r="AA507" i="2"/>
  <c r="Z507" i="2"/>
  <c r="X507" i="2"/>
  <c r="W507" i="2"/>
  <c r="P507" i="2"/>
  <c r="AS506" i="5"/>
  <c r="AG506" i="5"/>
  <c r="CG506" i="5" s="1"/>
  <c r="AO506" i="5"/>
  <c r="AM506" i="5"/>
  <c r="AK506" i="5"/>
  <c r="AI506" i="5"/>
  <c r="CI506" i="5" s="1"/>
  <c r="AQ506" i="5"/>
  <c r="AU506" i="5"/>
  <c r="CH506" i="5"/>
  <c r="CE506" i="5"/>
  <c r="CD506" i="5"/>
  <c r="CC506" i="5"/>
  <c r="CB506" i="5"/>
  <c r="CA506" i="5"/>
  <c r="BZ506" i="5"/>
  <c r="BY506" i="5"/>
  <c r="BX506" i="5"/>
  <c r="BW506" i="5"/>
  <c r="BS506" i="5"/>
  <c r="BR506" i="5"/>
  <c r="BQ506" i="5"/>
  <c r="BP506" i="5"/>
  <c r="BL506" i="5"/>
  <c r="BK506" i="5"/>
  <c r="BH506" i="5"/>
  <c r="BF506" i="5"/>
  <c r="AX506" i="5"/>
  <c r="AD506" i="5"/>
  <c r="AC506" i="5"/>
  <c r="AB506" i="5"/>
  <c r="AA506" i="5"/>
  <c r="Z506" i="5"/>
  <c r="CL506" i="5" s="1"/>
  <c r="I269" i="7"/>
  <c r="B269" i="7" s="1"/>
  <c r="AG269" i="7" s="1"/>
  <c r="AH269" i="7"/>
  <c r="AF269" i="7"/>
  <c r="Y310" i="6"/>
  <c r="V310" i="6"/>
  <c r="U310" i="6"/>
  <c r="AG505" i="5"/>
  <c r="CG505" i="5" s="1"/>
  <c r="AA506" i="2"/>
  <c r="Z506" i="2"/>
  <c r="X506" i="2"/>
  <c r="W506" i="2"/>
  <c r="P506" i="2"/>
  <c r="AS505" i="5"/>
  <c r="AU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V309" i="6"/>
  <c r="U309" i="6"/>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BE502" i="5"/>
  <c r="BJ502" i="5" s="1"/>
  <c r="BM502" i="5" s="1"/>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76"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CK508" i="5" l="1"/>
  <c r="I509" i="2"/>
  <c r="CJ507" i="5"/>
  <c r="CF507" i="5"/>
  <c r="BE506" i="5"/>
  <c r="BJ506" i="5" s="1"/>
  <c r="BM506" i="5" s="1"/>
  <c r="CK507" i="5"/>
  <c r="CJ505" i="5"/>
  <c r="CJ506" i="5"/>
  <c r="CL505" i="5"/>
  <c r="CK506" i="5"/>
  <c r="BU506" i="5"/>
  <c r="CF506" i="5"/>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76"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W506" i="5" s="1"/>
  <c r="AW507"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Y506" i="5" s="1"/>
  <c r="Y507"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76"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11" i="5" s="1"/>
  <c r="CF443" i="5"/>
  <c r="AE511"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BV506" i="5" s="1"/>
  <c r="BV507"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12" i="5"/>
  <c r="CH378" i="5" l="1"/>
  <c r="CE378" i="5"/>
  <c r="CD378" i="5"/>
  <c r="CC378" i="5"/>
  <c r="CB378" i="5"/>
  <c r="CA378" i="5"/>
  <c r="BZ378" i="5"/>
  <c r="BY378" i="5"/>
  <c r="BX378" i="5"/>
  <c r="BW378" i="5"/>
  <c r="BS378" i="5"/>
  <c r="BR378" i="5"/>
  <c r="BQ378" i="5"/>
  <c r="BP378" i="5"/>
  <c r="BL378" i="5"/>
  <c r="BK378" i="5"/>
  <c r="BH378" i="5"/>
  <c r="BF378" i="5"/>
  <c r="BB512"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76"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L309" i="6" s="1"/>
  <c r="L310" i="6" s="1"/>
  <c r="L311"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76" i="7"/>
  <c r="R276"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76" i="7"/>
  <c r="AC276" i="7"/>
  <c r="AB276" i="7"/>
  <c r="Z276" i="7"/>
  <c r="G276" i="7"/>
  <c r="W276" i="7"/>
  <c r="P276" i="7"/>
  <c r="M276" i="7"/>
  <c r="E276"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81"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BD506" i="5" s="1"/>
  <c r="BD507"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14"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BA506" i="5" s="1"/>
  <c r="BA507"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S309" i="6" s="1"/>
  <c r="S310" i="6" s="1"/>
  <c r="S311"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N309" i="6" s="1"/>
  <c r="N310" i="6" s="1"/>
  <c r="N311"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K309" i="6" s="1"/>
  <c r="K310" i="6" s="1"/>
  <c r="K311"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T309" i="6" s="1"/>
  <c r="T310" i="6" s="1"/>
  <c r="T311"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X309" i="6" s="1"/>
  <c r="X310" i="6" s="1"/>
  <c r="X311"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Z309" i="6" s="1"/>
  <c r="Z310" i="6" s="1"/>
  <c r="Z311"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12"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AE506" i="5" s="1"/>
  <c r="AE507" i="5" s="1"/>
  <c r="I44" i="6"/>
  <c r="W43" i="6"/>
  <c r="AF514" i="5"/>
  <c r="AD513"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BC506" i="5" s="1"/>
  <c r="BC507"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Z506" i="5" s="1"/>
  <c r="AZ507"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13" i="5"/>
  <c r="L513"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N506" i="5" s="1"/>
  <c r="BN507"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BO506" i="5" s="1"/>
  <c r="BO507"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O507" i="2" s="1"/>
  <c r="O508"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D271" i="5"/>
  <c r="C272" i="5"/>
  <c r="BI271" i="5"/>
  <c r="BG271" i="5" s="1"/>
  <c r="H171" i="2"/>
  <c r="Y170" i="2"/>
  <c r="M142" i="2"/>
  <c r="AB141" i="2"/>
  <c r="I141" i="2"/>
  <c r="W308" i="6" l="1"/>
  <c r="I309" i="6"/>
  <c r="D272" i="5"/>
  <c r="C273" i="5"/>
  <c r="BI272" i="5"/>
  <c r="BG272" i="5" s="1"/>
  <c r="Y171" i="2"/>
  <c r="H172" i="2"/>
  <c r="M143" i="2"/>
  <c r="AB142" i="2"/>
  <c r="I142" i="2"/>
  <c r="W309" i="6" l="1"/>
  <c r="I310" i="6"/>
  <c r="D273" i="5"/>
  <c r="C274" i="5"/>
  <c r="BI273" i="5"/>
  <c r="BG273" i="5" s="1"/>
  <c r="Y172" i="2"/>
  <c r="H173" i="2"/>
  <c r="M144" i="2"/>
  <c r="AB143" i="2"/>
  <c r="I143" i="2"/>
  <c r="W310" i="6" l="1"/>
  <c r="I311" i="6"/>
  <c r="W311" i="6" s="1"/>
  <c r="C275" i="5"/>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C506" i="5" s="1"/>
  <c r="C507" i="5" s="1"/>
  <c r="BI474" i="5"/>
  <c r="BG474" i="5" s="1"/>
  <c r="D474" i="5"/>
  <c r="H310" i="2"/>
  <c r="Y309" i="2"/>
  <c r="M281" i="2"/>
  <c r="M282" i="2" s="1"/>
  <c r="AB280" i="2"/>
  <c r="I280" i="2"/>
  <c r="D507" i="5" l="1"/>
  <c r="BI507" i="5"/>
  <c r="BG507" i="5" s="1"/>
  <c r="D506" i="5"/>
  <c r="BI506" i="5"/>
  <c r="BG506" i="5" s="1"/>
  <c r="D505" i="5"/>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H507" i="2" s="1"/>
  <c r="H508" i="2" s="1"/>
  <c r="Y499" i="2"/>
  <c r="Y498" i="2"/>
  <c r="Y497" i="2"/>
  <c r="Y496" i="2"/>
  <c r="AB370" i="2"/>
  <c r="M371" i="2"/>
  <c r="I370" i="2"/>
  <c r="Y508" i="2" l="1"/>
  <c r="Y507" i="2"/>
  <c r="Y506" i="2"/>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76" i="7"/>
  <c r="AH197" i="7"/>
  <c r="U276" i="7"/>
  <c r="S276" i="7"/>
  <c r="Q276" i="7"/>
  <c r="N276" i="7"/>
  <c r="L276" i="7"/>
  <c r="F276" i="7"/>
  <c r="J276" i="7"/>
  <c r="X276" i="7"/>
  <c r="AA276" i="7"/>
  <c r="B197" i="7"/>
  <c r="B276" i="7" s="1"/>
  <c r="H276"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M507" i="2" s="1"/>
  <c r="M508"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08" i="2" l="1"/>
  <c r="I508" i="2"/>
  <c r="AB507" i="2"/>
  <c r="I507" i="2"/>
  <c r="AB506" i="2"/>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<sst xmlns="http://schemas.openxmlformats.org/spreadsheetml/2006/main" count="822" uniqueCount="606">
  <si>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</si>
  <si>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</si>
  <si>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</si>
  <si>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</si>
  <si>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</si>
  <si>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</si>
  <si>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</si>
  <si>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</si>
  <si>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</si>
  <si>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</si>
  <si>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</si>
  <si>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</si>
  <si>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</si>
  <si>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</si>
  <si>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</si>
  <si>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</si>
  <si>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</si>
  <si>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</si>
  <si>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</si>
  <si>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</si>
  <si>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</si>
  <si>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</si>
  <si>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</si>
  <si>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</si>
  <si>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</si>
  <si>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</si>
  <si>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</si>
  <si>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</si>
  <si>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</si>
  <si>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</si>
  <si>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</si>
  <si>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</si>
  <si>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</si>
  <si>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</si>
  <si>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</si>
  <si>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</si>
  <si>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</si>
  <si>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</si>
  <si>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</si>
  <si>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</si>
  <si>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</si>
  <si>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</si>
  <si>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</si>
  <si>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</si>
  <si>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</si>
  <si>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</si>
  <si>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</si>
  <si>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</si>
  <si>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</si>
  <si>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</si>
  <si>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</si>
  <si>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</si>
  <si>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</si>
  <si>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</si>
  <si>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</si>
  <si>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</si>
  <si>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</si>
  <si>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</si>
  <si>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</si>
  <si>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</si>
  <si>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</si>
  <si>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</si>
  <si>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</si>
  <si>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</si>
  <si>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</si>
  <si>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</si>
  <si>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</si>
  <si>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</si>
  <si>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</si>
  <si>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</si>
  <si>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</si>
  <si>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</si>
  <si>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</si>
  <si>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</si>
  <si>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</si>
  <si>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</si>
  <si>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</si>
  <si>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</si>
  <si>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</si>
  <si>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</si>
  <si>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</si>
  <si>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</si>
  <si>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</si>
  <si>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</si>
  <si>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</si>
  <si>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</si>
  <si>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</si>
  <si>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</si>
  <si>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</si>
  <si>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</si>
  <si>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</si>
  <si>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</si>
  <si>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</si>
  <si>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</si>
  <si>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</si>
  <si>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</si>
  <si>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</si>
  <si>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</si>
  <si>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</si>
  <si>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</si>
  <si>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</si>
  <si>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</si>
  <si>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</si>
  <si>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</si>
  <si>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</si>
  <si>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</si>
  <si>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</si>
  <si>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</si>
  <si>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</si>
  <si>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</si>
  <si>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</si>
  <si>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</si>
  <si>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</si>
  <si>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</si>
  <si>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</si>
  <si>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</si>
  <si>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</si>
  <si>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</si>
  <si>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</si>
  <si>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</si>
  <si>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</si>
  <si>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</si>
  <si>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</si>
  <si>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</si>
  <si>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</si>
  <si>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</si>
  <si>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</si>
  <si>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</si>
  <si>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</si>
  <si>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</si>
  <si>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</si>
  <si>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</si>
  <si>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</si>
  <si>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</si>
  <si>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</si>
  <si>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</si>
  <si>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</si>
  <si>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</si>
  <si>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</si>
  <si>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</si>
  <si>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</si>
  <si>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</si>
  <si>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</si>
  <si>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</si>
  <si>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</si>
  <si>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</si>
  <si>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</si>
  <si>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</si>
  <si>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</si>
  <si>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</si>
  <si>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</si>
  <si>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</si>
  <si>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</si>
  <si>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</si>
  <si>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</si>
  <si>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</si>
  <si>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</si>
  <si>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</si>
  <si>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</si>
  <si>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</si>
  <si>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</si>
  <si>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</si>
  <si>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</si>
  <si>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</si>
  <si>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</si>
  <si>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</si>
  <si>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</si>
  <si>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</si>
  <si>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</si>
  <si>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</si>
  <si>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</si>
  <si>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</si>
  <si>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</si>
  <si>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</si>
  <si>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</si>
  <si>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</si>
  <si>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</si>
  <si>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</si>
  <si>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</si>
  <si>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</si>
  <si>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</si>
  <si>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</si>
  <si>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</si>
  <si>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</si>
  <si>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</si>
  <si>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</si>
  <si>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</si>
  <si>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</si>
  <si>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</si>
  <si>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</si>
  <si>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</si>
  <si>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</si>
  <si>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</si>
  <si>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</si>
  <si>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</si>
  <si>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</si>
  <si>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</si>
  <si>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</si>
  <si>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</si>
  <si>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</si>
  <si>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</si>
  <si>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</si>
  <si>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</si>
  <si>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</si>
  <si>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</si>
  <si>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</si>
  <si>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</si>
  <si>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</si>
  <si>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</si>
  <si>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</si>
  <si>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</si>
  <si>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</si>
  <si>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</si>
  <si>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</si>
  <si>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</si>
  <si>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</si>
  <si>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</si>
  <si>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</si>
  <si>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</si>
  <si>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</si>
  <si>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</si>
  <si>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</si>
  <si>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</si>
  <si>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</si>
  <si>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</si>
  <si>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</si>
  <si>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</si>
  <si>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</si>
  <si>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</si>
  <si>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</si>
  <si>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</si>
  <si>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</si>
  <si>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</si>
  <si>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</si>
  <si>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</si>
  <si>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</si>
  <si>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</si>
  <si>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</si>
  <si>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</si>
  <si>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</si>
  <si>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</si>
  <si>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</si>
  <si>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</si>
  <si>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</si>
  <si>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</si>
  <si>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</si>
  <si>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</si>
  <si>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</si>
  <si>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</si>
  <si>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</si>
  <si>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</si>
  <si>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</si>
  <si>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</si>
  <si>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</si>
  <si>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</si>
  <si>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</si>
  <si>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</si>
  <si>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</si>
  <si>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</si>
  <si>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</si>
  <si>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</si>
  <si>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</si>
  <si>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</si>
  <si>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</si>
  <si>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</si>
  <si>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</si>
  <si>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</si>
  <si>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</si>
  <si>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</si>
  <si>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</si>
  <si>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</si>
  <si>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</si>
  <si>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</si>
  <si>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</si>
  <si>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</si>
  <si>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</si>
  <si>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</si>
  <si>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</si>
  <si>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</si>
  <si>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</si>
  <si>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</si>
  <si>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</si>
  <si>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</si>
  <si>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</si>
  <si>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</si>
  <si>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</si>
  <si>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</si>
  <si>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</si>
  <si>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</si>
  <si>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</si>
  <si>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</si>
  <si>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</si>
  <si>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</si>
  <si>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</si>
  <si>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</si>
  <si>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</si>
  <si>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</si>
  <si>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</si>
  <si>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</si>
  <si>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</si>
  <si>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</si>
  <si>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</si>
  <si>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</si>
  <si>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</si>
  <si>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</si>
  <si>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</si>
  <si>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</si>
  <si>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</si>
  <si>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</si>
  <si>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</si>
  <si>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</si>
  <si>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</si>
  <si>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</si>
  <si>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</si>
  <si>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</si>
  <si>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</si>
  <si>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</si>
  <si>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</si>
  <si>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</si>
  <si>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</si>
  <si>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</si>
  <si>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</si>
  <si>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</si>
  <si>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</si>
  <si>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</si>
  <si>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</si>
  <si>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</si>
  <si>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</si>
  <si>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</si>
  <si>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</si>
  <si>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</si>
  <si>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</si>
  <si>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</si>
  <si>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</si>
  <si>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</si>
  <si>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</si>
  <si>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</si>
  <si>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</si>
  <si>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</si>
  <si>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</si>
  <si>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</si>
  <si>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</si>
  <si>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</si>
  <si>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</si>
  <si>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</si>
  <si>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</si>
  <si>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</si>
  <si>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</si>
  <si>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</si>
  <si>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</si>
  <si>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</si>
  <si>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</si>
  <si>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</si>
  <si>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</si>
  <si>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</si>
  <si>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</si>
  <si>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</si>
  <si>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</si>
  <si>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</si>
  <si>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</si>
  <si>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</si>
  <si>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</si>
  <si>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</si>
  <si>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</si>
  <si>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</si>
  <si>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</si>
  <si>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</si>
  <si>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</si>
  <si>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</si>
  <si>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</si>
  <si>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</si>
  <si>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</si>
  <si>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</si>
  <si>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</si>
  <si>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</si>
  <si>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</si>
  <si>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</si>
  <si>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</si>
  <si>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</si>
  <si>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</si>
  <si>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</si>
  <si>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</si>
  <si>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</si>
  <si>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</si>
  <si>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</si>
  <si>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</si>
  <si>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</si>
  <si>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</si>
  <si>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</si>
  <si>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</si>
  <si>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</si>
  <si>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</si>
  <si>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</si>
  <si>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</si>
  <si>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</si>
  <si>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</si>
  <si>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</si>
  <si>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</si>
  <si>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</si>
  <si>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</si>
  <si>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</si>
  <si>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</si>
  <si>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</si>
  <si>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</si>
  <si>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</si>
  <si>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</si>
  <si>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</si>
  <si>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</si>
  <si>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</si>
  <si>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</si>
  <si>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</si>
  <si>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</si>
  <si>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</si>
  <si>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</si>
  <si>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</si>
  <si>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</si>
  <si>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</si>
  <si>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</si>
  <si>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</si>
  <si>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</si>
  <si>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</si>
  <si>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</si>
  <si>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</si>
  <si>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</si>
  <si>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</si>
  <si>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</si>
  <si>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</si>
  <si>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</si>
  <si>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</si>
  <si>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</si>
  <si>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</si>
  <si>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</si>
  <si>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</si>
  <si>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</si>
  <si>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</si>
  <si>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</si>
  <si>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</si>
  <si>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</si>
  <si>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</si>
  <si>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</si>
  <si>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</si>
  <si>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</si>
  <si>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</si>
  <si>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</si>
  <si>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</si>
  <si>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</si>
  <si>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</si>
  <si>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</si>
  <si>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</si>
  <si>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</si>
  <si>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</si>
  <si>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</si>
  <si>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</si>
  <si>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</si>
  <si>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</si>
  <si>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</si>
  <si>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</si>
  <si>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</si>
  <si>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</si>
  <si>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</si>
  <si>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</si>
  <si>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</si>
  <si>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</si>
  <si>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</si>
  <si>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</si>
  <si>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</si>
  <si>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</si>
  <si>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</si>
  <si>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</si>
  <si>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</si>
  <si>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</si>
  <si>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</si>
  <si>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</si>
  <si>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</si>
  <si>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</si>
  <si>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</si>
  <si>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</si>
  <si>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</si>
  <si>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</si>
  <si>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</si>
  <si>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</si>
  <si>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</si>
  <si>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</si>
  <si>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</si>
  <si>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</si>
  <si>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</si>
  <si>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</si>
  <si>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</si>
  <si>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</si>
  <si>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</si>
  <si>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</si>
  <si>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</si>
  <si>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</si>
  <si>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</si>
  <si>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</si>
  <si>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</si>
  <si>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</si>
  <si>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</si>
  <si>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</si>
  <si>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</si>
  <si>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</si>
  <si>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</si>
  <si>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</si>
  <si>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</si>
  <si>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</si>
  <si>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</si>
  <si>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</si>
  <si>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</si>
  <si>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</si>
  <si>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</si>
  <si>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</si>
  <si>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</si>
  <si>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</si>
  <si>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</si>
  <si>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</si>
  <si>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</si>
  <si>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</si>
  <si>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</si>
  <si>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</si>
  <si>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</si>
  <si>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</si>
  <si>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</si>
  <si>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</si>
  <si>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</si>
  <si>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</si>
  <si>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</si>
  <si>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</si>
  <si>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</si>
  <si>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</si>
  <si>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</si>
  <si>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</si>
  <si>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</si>
  <si>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</si>
  <si>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</si>
  <si>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</si>
  <si>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</si>
  <si>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</si>
  <si>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</si>
  <si>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</si>
  <si>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</si>
  <si>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</si>
  <si>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</si>
  <si>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</si>
  <si>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</si>
  <si>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</si>
  <si>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</si>
  <si>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</si>
  <si>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</si>
  <si>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</si>
  <si>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</si>
  <si>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</si>
  <si>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</si>
  <si>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</si>
  <si>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</si>
  <si>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</si>
  <si>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</si>
  <si>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</si>
  <si>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</si>
  <si>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</si>
  <si>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</si>
  <si>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</si>
  <si>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</si>
  <si>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</si>
  <si>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</si>
  <si>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</si>
  <si>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</si>
  <si>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</si>
  <si>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</si>
  <si>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</si>
  <si>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</si>
  <si>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</si>
  <si>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</si>
  <si>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</si>
  <si>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</si>
  <si>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</si>
  <si>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</si>
  <si>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</si>
  <si>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</si>
  <si>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</si>
  <si>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</si>
  <si>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</si>
  <si>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</si>
  <si>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</si>
  <si>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</si>
  <si>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</si>
  <si>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</si>
  <si>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</si>
  <si>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</si>
  <si>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</si>
  <si>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</si>
  <si>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</si>
  <si>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</si>
  <si>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</si>
  <si>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</si>
  <si>
    <t>05月06日0時～25時</t>
    <phoneticPr fontId="1"/>
  </si>
  <si>
    <t>05月07日0時～26時</t>
    <phoneticPr fontId="1"/>
  </si>
  <si>
    <t>05月08日0時～26時</t>
    <phoneticPr fontId="1"/>
  </si>
  <si>
    <t>寧夏</t>
    <rPh sb="0" eb="2">
      <t>ネイカ</t>
    </rPh>
    <phoneticPr fontId="1"/>
  </si>
  <si>
    <t>05月09日0時～26時</t>
    <phoneticPr fontId="1"/>
  </si>
  <si>
    <t>05月10日0時～26時</t>
    <phoneticPr fontId="1"/>
  </si>
  <si>
    <t>05月11日0時～26時</t>
    <phoneticPr fontId="1"/>
  </si>
  <si>
    <t>05月12日0時～26時</t>
    <phoneticPr fontId="1"/>
  </si>
  <si>
    <t>05月13日0時～26時</t>
    <phoneticPr fontId="1"/>
  </si>
  <si>
    <t>05月14日0時～26時</t>
    <phoneticPr fontId="1"/>
  </si>
  <si>
    <t>05月15日0時～26時</t>
    <phoneticPr fontId="1"/>
  </si>
  <si>
    <t>05月16日0時～26時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</si>
</sst>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国家衛健委発表に基づく感染状況!$X$27:$X$511</c:f>
              <c:numCache>
                <c:formatCode>#,##0_);[Red]\(#,##0\)</c:formatCode>
                <c:ptCount val="48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国家衛健委発表に基づく感染状況!$Y$27:$Y$511</c:f>
              <c:numCache>
                <c:formatCode>General</c:formatCode>
                <c:ptCount val="48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香港マカオ台湾の患者・海外輸入症例・無症状病原体保有者!$CL$189:$CL$509</c:f>
              <c:numCache>
                <c:formatCode>m"月"d"日"</c:formatCode>
                <c:ptCount val="32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numCache>
            </c:numRef>
          </c:cat>
          <c:val>
            <c:numRef>
              <c:f>香港マカオ台湾の患者・海外輸入症例・無症状病原体保有者!$CM$189:$CM$509</c:f>
              <c:numCache>
                <c:formatCode>General</c:formatCode>
                <c:ptCount val="32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香港マカオ台湾の患者・海外輸入症例・無症状病原体保有者!$CJ$189:$CJ$509</c:f>
              <c:numCache>
                <c:formatCode>m"月"d"日"</c:formatCode>
                <c:ptCount val="32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numCache>
            </c:numRef>
          </c:cat>
          <c:val>
            <c:numRef>
              <c:f>香港マカオ台湾の患者・海外輸入症例・無症状病原体保有者!$CK$189:$CK$509</c:f>
              <c:numCache>
                <c:formatCode>General</c:formatCode>
                <c:ptCount val="321"/>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pt idx="318">
                  <c:v>3</c:v>
                </c:pt>
                <c:pt idx="319">
                  <c:v>3</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省市別輸入症例数変化!$C$2:$C$274</c:f>
              <c:numCache>
                <c:formatCode>m"月"d"日"</c:formatCode>
                <c:ptCount val="2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numCache>
            </c:numRef>
          </c:cat>
          <c:val>
            <c:numRef>
              <c:f>省市別輸入症例数変化!$D$2:$D$274</c:f>
              <c:numCache>
                <c:formatCode>General</c:formatCode>
                <c:ptCount val="27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pt idx="268">
                  <c:v>2</c:v>
                </c:pt>
                <c:pt idx="269">
                  <c:v>6</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省市別輸入症例数変化!$C$2:$C$274</c:f>
              <c:numCache>
                <c:formatCode>m"月"d"日"</c:formatCode>
                <c:ptCount val="2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numCache>
            </c:numRef>
          </c:cat>
          <c:val>
            <c:numRef>
              <c:f>省市別輸入症例数変化!$E$2:$E$274</c:f>
              <c:numCache>
                <c:formatCode>General</c:formatCode>
                <c:ptCount val="27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pt idx="268">
                  <c:v>5</c:v>
                </c:pt>
                <c:pt idx="269">
                  <c:v>4</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省市別輸入症例数変化!$C$2:$C$274</c:f>
              <c:numCache>
                <c:formatCode>m"月"d"日"</c:formatCode>
                <c:ptCount val="2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numCache>
            </c:numRef>
          </c:cat>
          <c:val>
            <c:numRef>
              <c:f>省市別輸入症例数変化!$F$2:$F$274</c:f>
              <c:numCache>
                <c:formatCode>General</c:formatCode>
                <c:ptCount val="27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pt idx="268">
                  <c:v>1</c:v>
                </c:pt>
                <c:pt idx="269">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省市別輸入症例数変化!$C$2:$C$274</c:f>
              <c:numCache>
                <c:formatCode>m"月"d"日"</c:formatCode>
                <c:ptCount val="2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numCache>
            </c:numRef>
          </c:cat>
          <c:val>
            <c:numRef>
              <c:f>省市別輸入症例数変化!$G$2:$G$274</c:f>
              <c:numCache>
                <c:formatCode>General</c:formatCode>
                <c:ptCount val="27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pt idx="268">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省市別輸入症例数変化!$C$2:$C$274</c:f>
              <c:numCache>
                <c:formatCode>m"月"d"日"</c:formatCode>
                <c:ptCount val="2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numCache>
            </c:numRef>
          </c:cat>
          <c:val>
            <c:numRef>
              <c:f>省市別輸入症例数変化!$H$2:$H$274</c:f>
              <c:numCache>
                <c:formatCode>General</c:formatCode>
                <c:ptCount val="27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省市別輸入症例数変化!$C$2:$C$274</c:f>
              <c:numCache>
                <c:formatCode>m"月"d"日"</c:formatCode>
                <c:ptCount val="2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numCache>
            </c:numRef>
          </c:cat>
          <c:val>
            <c:numRef>
              <c:f>省市別輸入症例数変化!$I$2:$I$274</c:f>
              <c:numCache>
                <c:formatCode>0_);[Red]\(0\)</c:formatCode>
                <c:ptCount val="27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pt idx="268">
                  <c:v>5</c:v>
                </c:pt>
                <c:pt idx="269">
                  <c:v>9</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省市別輸入症例数変化!$AF$2:$AF$273</c:f>
              <c:numCache>
                <c:formatCode>m"月"d"日"</c:formatCode>
                <c:ptCount val="2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1" formatCode="General">
                  <c:v>1</c:v>
                </c:pt>
              </c:numCache>
            </c:numRef>
          </c:cat>
          <c:val>
            <c:numRef>
              <c:f>省市別輸入症例数変化!$AG$2:$AG$273</c:f>
              <c:numCache>
                <c:formatCode>0_);[Red]\(0\)</c:formatCode>
                <c:ptCount val="27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pt idx="268">
                  <c:v>14</c:v>
                </c:pt>
                <c:pt idx="269">
                  <c:v>20</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省市別輸入症例数変化!$AF$2:$AF$273</c:f>
              <c:numCache>
                <c:formatCode>m"月"d"日"</c:formatCode>
                <c:ptCount val="2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1" formatCode="General">
                  <c:v>1</c:v>
                </c:pt>
              </c:numCache>
            </c:numRef>
          </c:cat>
          <c:val>
            <c:numRef>
              <c:f>省市別輸入症例数変化!$AH$2:$AH$273</c:f>
              <c:numCache>
                <c:formatCode>General</c:formatCode>
                <c:ptCount val="272"/>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pt idx="268">
                  <c:v>2</c:v>
                </c:pt>
                <c:pt idx="269">
                  <c:v>6</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香港マカオ台湾の患者・海外輸入症例・無症状病原体保有者!$BQ$29:$BQ$510</c:f>
              <c:numCache>
                <c:formatCode>General</c:formatCode>
                <c:ptCount val="48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pt idx="478">
                  <c:v>11821</c:v>
                </c:pt>
                <c:pt idx="479">
                  <c:v>11824</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香港マカオ台湾の患者・海外輸入症例・無症状病原体保有者!$BR$29:$BR$510</c:f>
              <c:numCache>
                <c:formatCode>General</c:formatCode>
                <c:ptCount val="4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pt idx="478">
                  <c:v>11522</c:v>
                </c:pt>
                <c:pt idx="479">
                  <c:v>11525</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香港マカオ台湾の患者・海外輸入症例・無症状病原体保有者!$BS$29:$BS$510</c:f>
              <c:numCache>
                <c:formatCode>General</c:formatCode>
                <c:ptCount val="48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pt idx="478">
                  <c:v>210</c:v>
                </c:pt>
                <c:pt idx="479">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香港マカオ台湾の患者・海外輸入症例・無症状病原体保有者!$AX$169:$AX$509</c:f>
              <c:numCache>
                <c:formatCode>m"月"d"日"</c:formatCode>
                <c:ptCount val="3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numCache>
            </c:numRef>
          </c:cat>
          <c:val>
            <c:numRef>
              <c:f>香港マカオ台湾の患者・海外輸入症例・無症状病原体保有者!$AY$169:$AY$509</c:f>
              <c:numCache>
                <c:formatCode>General</c:formatCode>
                <c:ptCount val="34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香港マカオ台湾の患者・海外輸入症例・無症状病原体保有者!$AX$169:$AX$509</c:f>
              <c:numCache>
                <c:formatCode>m"月"d"日"</c:formatCode>
                <c:ptCount val="3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numCache>
            </c:numRef>
          </c:cat>
          <c:val>
            <c:numRef>
              <c:f>香港マカオ台湾の患者・海外輸入症例・無症状病原体保有者!$BB$169:$BB$509</c:f>
              <c:numCache>
                <c:formatCode>General</c:formatCode>
                <c:ptCount val="34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香港マカオ台湾の患者・海外輸入症例・無症状病原体保有者!$AX$169:$AX$509</c:f>
              <c:numCache>
                <c:formatCode>m"月"d"日"</c:formatCode>
                <c:ptCount val="3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numCache>
            </c:numRef>
          </c:cat>
          <c:val>
            <c:numRef>
              <c:f>香港マカオ台湾の患者・海外輸入症例・無症状病原体保有者!$AZ$169:$AZ$509</c:f>
              <c:numCache>
                <c:formatCode>General</c:formatCode>
                <c:ptCount val="34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pt idx="338">
                  <c:v>410</c:v>
                </c:pt>
                <c:pt idx="339">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香港マカオ台湾の患者・海外輸入症例・無症状病原体保有者!$AX$169:$AX$509</c:f>
              <c:numCache>
                <c:formatCode>m"月"d"日"</c:formatCode>
                <c:ptCount val="3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numCache>
            </c:numRef>
          </c:cat>
          <c:val>
            <c:numRef>
              <c:f>香港マカオ台湾の患者・海外輸入症例・無症状病原体保有者!$BC$169:$BC$509</c:f>
              <c:numCache>
                <c:formatCode>General</c:formatCode>
                <c:ptCount val="34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pt idx="338">
                  <c:v>964</c:v>
                </c:pt>
                <c:pt idx="339">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新疆の情況!$U$6:$U$314</c:f>
              <c:strCache>
                <c:ptCount val="30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strCache>
            </c:strRef>
          </c:cat>
          <c:val>
            <c:numRef>
              <c:f>新疆の情況!$V$6:$V$314</c:f>
              <c:numCache>
                <c:formatCode>General</c:formatCode>
                <c:ptCount val="30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新疆の情況!$U$6:$U$314</c:f>
              <c:strCache>
                <c:ptCount val="30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strCache>
            </c:strRef>
          </c:cat>
          <c:val>
            <c:numRef>
              <c:f>新疆の情況!$Y$6:$Y$314</c:f>
              <c:numCache>
                <c:formatCode>General</c:formatCode>
                <c:ptCount val="30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新疆の情況!$U$6:$U$314</c:f>
              <c:strCache>
                <c:ptCount val="30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strCache>
            </c:strRef>
          </c:cat>
          <c:val>
            <c:numRef>
              <c:f>新疆の情況!$W$6:$W$314</c:f>
              <c:numCache>
                <c:formatCode>General</c:formatCode>
                <c:ptCount val="30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pt idx="305">
                  <c:v>981</c:v>
                </c:pt>
                <c:pt idx="306">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新疆の情況!$U$6:$U$314</c:f>
              <c:strCache>
                <c:ptCount val="30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strCache>
            </c:strRef>
          </c:cat>
          <c:val>
            <c:numRef>
              <c:f>新疆の情況!$X$6:$X$314</c:f>
              <c:numCache>
                <c:formatCode>General</c:formatCode>
                <c:ptCount val="30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新疆の情況!$U$6:$U$314</c:f>
              <c:strCache>
                <c:ptCount val="30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strCache>
            </c:strRef>
          </c:cat>
          <c:val>
            <c:numRef>
              <c:f>新疆の情況!$Z$6:$Z$314</c:f>
              <c:numCache>
                <c:formatCode>General</c:formatCode>
                <c:ptCount val="30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国家衛健委発表に基づく感染状況!$X$27:$X$511</c:f>
              <c:numCache>
                <c:formatCode>#,##0_);[Red]\(#,##0\)</c:formatCode>
                <c:ptCount val="48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国家衛健委発表に基づく感染状況!$Y$27:$Y$511</c:f>
              <c:numCache>
                <c:formatCode>General</c:formatCode>
                <c:ptCount val="48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国家衛健委発表に基づく感染状況!$AA$27:$AA$511</c:f>
              <c:numCache>
                <c:formatCode>General</c:formatCode>
                <c:ptCount val="48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国家衛健委発表に基づく感染状況!$AB$27:$AB$511</c:f>
              <c:numCache>
                <c:formatCode>General</c:formatCode>
                <c:ptCount val="48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国家衛健委発表に基づく感染状況!$X$27:$X$511</c:f>
              <c:numCache>
                <c:formatCode>#,##0_);[Red]\(#,##0\)</c:formatCode>
                <c:ptCount val="48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国家衛健委発表に基づく感染状況!$Y$27:$Y$511</c:f>
              <c:numCache>
                <c:formatCode>General</c:formatCode>
                <c:ptCount val="48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国家衛健委発表に基づく感染状況!$AA$27:$AA$511</c:f>
              <c:numCache>
                <c:formatCode>General</c:formatCode>
                <c:ptCount val="48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国家衛健委発表に基づく感染状況!$AB$27:$AB$511</c:f>
              <c:numCache>
                <c:formatCode>General</c:formatCode>
                <c:ptCount val="48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国家衛健委発表に基づく感染状況!$AA$27:$AA$511</c:f>
              <c:numCache>
                <c:formatCode>General</c:formatCode>
                <c:ptCount val="48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国家衛健委発表に基づく感染状況!$AB$27:$AB$511</c:f>
              <c:numCache>
                <c:formatCode>General</c:formatCode>
                <c:ptCount val="48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国家衛健委発表に基づく感染状況!$X$27:$X$511</c:f>
              <c:numCache>
                <c:formatCode>#,##0_);[Red]\(#,##0\)</c:formatCode>
                <c:ptCount val="48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国家衛健委発表に基づく感染状況!$Y$27:$Y$511</c:f>
              <c:numCache>
                <c:formatCode>General</c:formatCode>
                <c:ptCount val="48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国家衛健委発表に基づく感染状況!$AA$27:$AA$511</c:f>
              <c:numCache>
                <c:formatCode>General</c:formatCode>
                <c:ptCount val="48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国家衛健委発表に基づく感染状況!$Z$27:$Z$511</c:f>
              <c:numCache>
                <c:formatCode>m"月"d"日"</c:formatCode>
                <c:ptCount val="4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numCache>
            </c:numRef>
          </c:cat>
          <c:val>
            <c:numRef>
              <c:f>国家衛健委発表に基づく感染状況!$AB$27:$AB$511</c:f>
              <c:numCache>
                <c:formatCode>General</c:formatCode>
                <c:ptCount val="48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香港マカオ台湾の患者・海外輸入症例・無症状病原体保有者!$CI$29:$CI$510</c:f>
              <c:numCache>
                <c:formatCode>General</c:formatCode>
                <c:ptCount val="48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香港マカオ台湾の患者・海外輸入症例・無症状病原体保有者!$CF$29:$CF$510</c:f>
              <c:numCache>
                <c:formatCode>General</c:formatCode>
                <c:ptCount val="48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香港マカオ台湾の患者・海外輸入症例・無症状病原体保有者!$CG$29:$CG$510</c:f>
              <c:numCache>
                <c:formatCode>General</c:formatCode>
                <c:ptCount val="4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香港マカオ台湾の患者・海外輸入症例・無症状病原体保有者!$BE$70:$BE$510</c:f>
              <c:numCache>
                <c:formatCode>m"月"d"日"</c:formatCode>
                <c:ptCount val="44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numCache>
            </c:numRef>
          </c:cat>
          <c:val>
            <c:numRef>
              <c:f>香港マカオ台湾の患者・海外輸入症例・無症状病原体保有者!$BF$70:$BF$510</c:f>
              <c:numCache>
                <c:formatCode>General</c:formatCode>
                <c:ptCount val="44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pt idx="437">
                  <c:v>14</c:v>
                </c:pt>
                <c:pt idx="438">
                  <c:v>20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香港マカオ台湾の患者・海外輸入症例・無症状病原体保有者!$BE$70:$BE$510</c:f>
              <c:numCache>
                <c:formatCode>m"月"d"日"</c:formatCode>
                <c:ptCount val="44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numCache>
            </c:numRef>
          </c:cat>
          <c:val>
            <c:numRef>
              <c:f>香港マカオ台湾の患者・海外輸入症例・無症状病原体保有者!$BG$70:$BG$510</c:f>
              <c:numCache>
                <c:formatCode>General</c:formatCode>
                <c:ptCount val="44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pt idx="437">
                  <c:v>5838</c:v>
                </c:pt>
                <c:pt idx="438">
                  <c:v>5858</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香港マカオ台湾の患者・海外輸入症例・無症状病原体保有者!$BX$29:$BX$510</c:f>
              <c:numCache>
                <c:formatCode>General</c:formatCode>
                <c:ptCount val="48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50</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香港マカオ台湾の患者・海外輸入症例・無症状病原体保有者!$BY$29:$BY$510</c:f>
              <c:numCache>
                <c:formatCode>General</c:formatCode>
                <c:ptCount val="4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香港マカオ台湾の患者・海外輸入症例・無症状病原体保有者!$BZ$29:$BZ$510</c:f>
              <c:numCache>
                <c:formatCode>General</c:formatCode>
                <c:ptCount val="4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香港マカオ台湾の患者・海外輸入症例・無症状病原体保有者!$CB$29:$CB$510</c:f>
              <c:numCache>
                <c:formatCode>General</c:formatCode>
                <c:ptCount val="48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pt idx="478">
                  <c:v>1475</c:v>
                </c:pt>
                <c:pt idx="479">
                  <c:v>1682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香港マカオ台湾の患者・海外輸入症例・無症状病原体保有者!$CC$29:$CC$510</c:f>
              <c:numCache>
                <c:formatCode>General</c:formatCode>
                <c:ptCount val="4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pt idx="478">
                  <c:v>1116</c:v>
                </c:pt>
                <c:pt idx="479">
                  <c:v>1116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香港マカオ台湾の患者・海外輸入症例・無症状病原体保有者!$CD$29:$CD$510</c:f>
              <c:numCache>
                <c:formatCode>General</c:formatCode>
                <c:ptCount val="4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pt idx="478">
                  <c:v>12</c:v>
                </c:pt>
                <c:pt idx="479">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香港マカオ台湾の患者・海外輸入症例・無症状病原体保有者!$BJ$97:$BJ$509</c:f>
              <c:numCache>
                <c:formatCode>m"月"d"日"</c:formatCode>
                <c:ptCount val="4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numCache>
            </c:numRef>
          </c:cat>
          <c:val>
            <c:numRef>
              <c:f>香港マカオ台湾の患者・海外輸入症例・無症状病原体保有者!$BK$97:$BK$509</c:f>
              <c:numCache>
                <c:formatCode>General</c:formatCode>
                <c:ptCount val="41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pt idx="410">
                  <c:v>19</c:v>
                </c:pt>
                <c:pt idx="411">
                  <c:v>17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香港マカオ台湾の患者・海外輸入症例・無症状病原体保有者!$BJ$97:$BJ$509</c:f>
              <c:numCache>
                <c:formatCode>m"月"d"日"</c:formatCode>
                <c:ptCount val="4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numCache>
            </c:numRef>
          </c:cat>
          <c:val>
            <c:numRef>
              <c:f>香港マカオ台湾の患者・海外輸入症例・無症状病原体保有者!$BL$97:$BL$509</c:f>
              <c:numCache>
                <c:formatCode>General</c:formatCode>
                <c:ptCount val="41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pt idx="410">
                  <c:v>14</c:v>
                </c:pt>
                <c:pt idx="411">
                  <c:v>17</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香港マカオ台湾の患者・海外輸入症例・無症状病原体保有者!$BM$97:$BM$509</c:f>
              <c:numCache>
                <c:formatCode>m"月"d"日"</c:formatCode>
                <c:ptCount val="4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numCache>
            </c:numRef>
          </c:cat>
          <c:val>
            <c:numRef>
              <c:f>香港マカオ台湾の患者・海外輸入症例・無症状病原体保有者!$BN$97:$BN$509</c:f>
              <c:numCache>
                <c:formatCode>General</c:formatCode>
                <c:ptCount val="41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pt idx="410">
                  <c:v>9335</c:v>
                </c:pt>
                <c:pt idx="411">
                  <c:v>9352</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香港マカオ台湾の患者・海外輸入症例・無症状病原体保有者!$BM$97:$BM$509</c:f>
              <c:numCache>
                <c:formatCode>m"月"d"日"</c:formatCode>
                <c:ptCount val="4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numCache>
            </c:numRef>
          </c:cat>
          <c:val>
            <c:numRef>
              <c:f>香港マカオ台湾の患者・海外輸入症例・無症状病原体保有者!$BO$97:$BO$509</c:f>
              <c:numCache>
                <c:formatCode>General</c:formatCode>
                <c:ptCount val="41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pt idx="410">
                  <c:v>4855</c:v>
                </c:pt>
                <c:pt idx="411">
                  <c:v>4872</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香港マカオ台湾の患者・海外輸入症例・無症状病原体保有者!$CI$29:$CI$510</c:f>
              <c:numCache>
                <c:formatCode>General</c:formatCode>
                <c:ptCount val="48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香港マカオ台湾の患者・海外輸入症例・無症状病原体保有者!$CF$29:$CF$510</c:f>
              <c:numCache>
                <c:formatCode>General</c:formatCode>
                <c:ptCount val="48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香港マカオ台湾の患者・海外輸入症例・無症状病原体保有者!$CE$29:$CE$510</c:f>
              <c:numCache>
                <c:formatCode>m"月"d"日"</c:formatCode>
                <c:ptCount val="4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numCache>
            </c:numRef>
          </c:cat>
          <c:val>
            <c:numRef>
              <c:f>香港マカオ台湾の患者・海外輸入症例・無症状病原体保有者!$CG$29:$CG$510</c:f>
              <c:numCache>
                <c:formatCode>General</c:formatCode>
                <c:ptCount val="4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20"/>
  <sheetViews>
    <sheetView zoomScaleNormal="100" workbookViewId="0">
      <pane xSplit="2" ySplit="5" topLeftCell="C506" activePane="bottomRight" state="frozen"/>
      <selection pane="topRight" activeCell="C1" sqref="C1"/>
      <selection pane="bottomLeft" activeCell="A8" sqref="A8"/>
      <selection pane="bottomRight" activeCell="P516" sqref="P51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5.17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v>44331</v>
      </c>
      <c r="C508" s="48">
        <v>1</v>
      </c>
      <c r="D508" s="84"/>
      <c r="E508" s="110"/>
      <c r="F508" s="57">
        <v>2</v>
      </c>
      <c r="G508" s="48">
        <v>18</v>
      </c>
      <c r="H508" s="89">
        <f t="shared" ref="H508" si="958">+H507+G508</f>
        <v>90847</v>
      </c>
      <c r="I508" s="89">
        <f t="shared" ref="I508" si="959">+H508-M508-O508</f>
        <v>291</v>
      </c>
      <c r="J508" s="48">
        <v>0</v>
      </c>
      <c r="K508" s="56">
        <f t="shared" ref="K508" si="960">+J508+K507</f>
        <v>1</v>
      </c>
      <c r="L508" s="48">
        <v>0</v>
      </c>
      <c r="M508" s="89">
        <f t="shared" ref="M508" si="961">+L508+M507</f>
        <v>4636</v>
      </c>
      <c r="N508" s="48">
        <v>6</v>
      </c>
      <c r="O508" s="89">
        <f t="shared" ref="O508" si="962">+N508+O507</f>
        <v>85920</v>
      </c>
      <c r="P508" s="111">
        <f t="shared" ref="P508" si="963">+Q508-Q507</f>
        <v>383</v>
      </c>
      <c r="Q508" s="57">
        <v>1014784</v>
      </c>
      <c r="R508" s="48">
        <v>336</v>
      </c>
      <c r="S508" s="118"/>
      <c r="T508" s="57">
        <v>5659</v>
      </c>
      <c r="U508" s="78"/>
      <c r="W508" s="1">
        <f t="shared" ref="W508" si="964">+B508</f>
        <v>44331</v>
      </c>
      <c r="X508" s="122">
        <f t="shared" ref="X508" si="965">+G508</f>
        <v>18</v>
      </c>
      <c r="Y508">
        <f t="shared" ref="Y508" si="966">+H508</f>
        <v>90847</v>
      </c>
      <c r="Z508" s="123">
        <f t="shared" ref="Z508" si="967">+B508</f>
        <v>44331</v>
      </c>
      <c r="AA508">
        <f t="shared" ref="AA508" si="968">+L508</f>
        <v>0</v>
      </c>
      <c r="AB508">
        <f t="shared" ref="AB508" si="969">+M508</f>
        <v>4636</v>
      </c>
      <c r="AC508">
        <v>26</v>
      </c>
    </row>
    <row r="509" spans="2:29" x14ac:dyDescent="0.55000000000000004">
      <c r="B509" s="77">
        <v>44332</v>
      </c>
      <c r="C509" s="48">
        <v>1</v>
      </c>
      <c r="D509" s="84"/>
      <c r="E509" s="110"/>
      <c r="F509" s="57">
        <v>1</v>
      </c>
      <c r="G509" s="48">
        <v>25</v>
      </c>
      <c r="H509" s="89">
        <f t="shared" ref="H509" si="970">+H508+G509</f>
        <v>90872</v>
      </c>
      <c r="I509" s="89">
        <f t="shared" ref="I509" si="971">+H509-M509-O509</f>
        <v>291</v>
      </c>
      <c r="J509" s="48">
        <v>0</v>
      </c>
      <c r="K509" s="56">
        <f t="shared" ref="K509" si="972">+J509+K508</f>
        <v>1</v>
      </c>
      <c r="L509" s="48">
        <v>0</v>
      </c>
      <c r="M509" s="89">
        <f t="shared" ref="M509" si="973">+L509+M508</f>
        <v>4636</v>
      </c>
      <c r="N509" s="48">
        <v>25</v>
      </c>
      <c r="O509" s="89">
        <f t="shared" ref="O509" si="974">+N509+O508</f>
        <v>85945</v>
      </c>
      <c r="P509" s="111">
        <f t="shared" ref="P509" si="975">+Q509-Q508</f>
        <v>1230</v>
      </c>
      <c r="Q509" s="57">
        <v>1016014</v>
      </c>
      <c r="R509" s="48">
        <v>354</v>
      </c>
      <c r="S509" s="118"/>
      <c r="T509" s="57">
        <v>6502</v>
      </c>
      <c r="U509" s="78"/>
      <c r="W509" s="1">
        <f t="shared" ref="W509" si="976">+B509</f>
        <v>44332</v>
      </c>
      <c r="X509" s="122">
        <f t="shared" ref="X509" si="977">+G509</f>
        <v>25</v>
      </c>
      <c r="Y509">
        <f t="shared" ref="Y509" si="978">+H509</f>
        <v>90872</v>
      </c>
      <c r="Z509" s="123">
        <f t="shared" ref="Z509" si="979">+B509</f>
        <v>44332</v>
      </c>
      <c r="AA509">
        <f t="shared" ref="AA509" si="980">+L509</f>
        <v>0</v>
      </c>
      <c r="AB509">
        <f t="shared" ref="AB509" si="981">+M509</f>
        <v>4636</v>
      </c>
      <c r="AC509">
        <v>26</v>
      </c>
    </row>
    <row r="510" spans="2:29" x14ac:dyDescent="0.55000000000000004">
      <c r="B510" s="77"/>
      <c r="C510" s="59"/>
      <c r="D510" s="49"/>
      <c r="E510" s="61"/>
      <c r="F510" s="60"/>
      <c r="G510" s="59"/>
      <c r="H510" s="61"/>
      <c r="I510" s="55"/>
      <c r="J510" s="59"/>
      <c r="K510" s="61"/>
      <c r="L510" s="59"/>
      <c r="M510" s="61"/>
      <c r="N510" s="48"/>
      <c r="O510" s="60"/>
      <c r="P510" s="124"/>
      <c r="Q510" s="60"/>
      <c r="R510" s="48"/>
      <c r="S510" s="60"/>
      <c r="T510" s="60"/>
      <c r="U510" s="78"/>
    </row>
    <row r="511" spans="2:29" ht="9.5" customHeight="1" thickBot="1" x14ac:dyDescent="0.6">
      <c r="B511" s="66"/>
      <c r="C511" s="79"/>
      <c r="D511" s="80"/>
      <c r="E511" s="82"/>
      <c r="F511" s="95"/>
      <c r="G511" s="79"/>
      <c r="H511" s="82"/>
      <c r="I511" s="82"/>
      <c r="J511" s="79"/>
      <c r="K511" s="82"/>
      <c r="L511" s="79"/>
      <c r="M511" s="82"/>
      <c r="N511" s="83"/>
      <c r="O511" s="81"/>
      <c r="P511" s="94"/>
      <c r="Q511" s="95"/>
      <c r="R511" s="120"/>
      <c r="S511" s="95"/>
      <c r="T511" s="95"/>
      <c r="U511" s="67"/>
    </row>
    <row r="513" spans="2:21" ht="13" customHeight="1" x14ac:dyDescent="0.55000000000000004">
      <c r="E513" s="112"/>
      <c r="F513" s="113"/>
      <c r="G513" s="112" t="s">
        <v>80</v>
      </c>
      <c r="H513" s="113"/>
      <c r="I513" s="113"/>
      <c r="J513" s="113"/>
      <c r="U513" s="72"/>
    </row>
    <row r="514" spans="2:21" ht="13" customHeight="1" x14ac:dyDescent="0.55000000000000004">
      <c r="E514" s="112" t="s">
        <v>98</v>
      </c>
      <c r="F514" s="113"/>
      <c r="G514" s="293" t="s">
        <v>79</v>
      </c>
      <c r="H514" s="294"/>
      <c r="I514" s="112" t="s">
        <v>106</v>
      </c>
      <c r="J514" s="113"/>
    </row>
    <row r="515" spans="2:21" ht="13" customHeight="1" x14ac:dyDescent="0.55000000000000004">
      <c r="B515" s="130"/>
      <c r="E515" s="114" t="s">
        <v>108</v>
      </c>
      <c r="F515" s="113"/>
      <c r="G515" s="115"/>
      <c r="H515" s="115"/>
      <c r="I515" s="112" t="s">
        <v>107</v>
      </c>
      <c r="J515" s="113"/>
    </row>
    <row r="516" spans="2:21" ht="18.5" customHeight="1" x14ac:dyDescent="0.55000000000000004">
      <c r="E516" s="112" t="s">
        <v>96</v>
      </c>
      <c r="F516" s="113"/>
      <c r="G516" s="112" t="s">
        <v>97</v>
      </c>
      <c r="H516" s="113"/>
      <c r="I516" s="113"/>
      <c r="J516" s="113"/>
    </row>
    <row r="517" spans="2:21" ht="13" customHeight="1" x14ac:dyDescent="0.55000000000000004">
      <c r="E517" s="112" t="s">
        <v>98</v>
      </c>
      <c r="F517" s="113"/>
      <c r="G517" s="112" t="s">
        <v>99</v>
      </c>
      <c r="H517" s="113"/>
      <c r="I517" s="113"/>
      <c r="J517" s="113"/>
    </row>
    <row r="518" spans="2:21" ht="13" customHeight="1" x14ac:dyDescent="0.55000000000000004">
      <c r="E518" s="112" t="s">
        <v>98</v>
      </c>
      <c r="F518" s="113"/>
      <c r="G518" s="112" t="s">
        <v>100</v>
      </c>
      <c r="H518" s="113"/>
      <c r="I518" s="113"/>
      <c r="J518" s="113"/>
    </row>
    <row r="519" spans="2:21" ht="13" customHeight="1" x14ac:dyDescent="0.55000000000000004">
      <c r="E519" s="112" t="s">
        <v>101</v>
      </c>
      <c r="F519" s="113"/>
      <c r="G519" s="112" t="s">
        <v>102</v>
      </c>
      <c r="H519" s="113"/>
      <c r="I519" s="113"/>
      <c r="J519" s="113"/>
    </row>
    <row r="520" spans="2:21" ht="13" customHeight="1" x14ac:dyDescent="0.55000000000000004">
      <c r="E520" s="112" t="s">
        <v>103</v>
      </c>
      <c r="F520" s="113"/>
      <c r="G520" s="112" t="s">
        <v>104</v>
      </c>
      <c r="H520" s="113"/>
      <c r="I520" s="113"/>
      <c r="J520" s="113"/>
    </row>
  </sheetData>
  <mergeCells count="12">
    <mergeCell ref="G514:H51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14"/>
  <sheetViews>
    <sheetView topLeftCell="A4" zoomScale="96" zoomScaleNormal="96" workbookViewId="0">
      <pane xSplit="1" ySplit="4" topLeftCell="B502" activePane="bottomRight" state="frozen"/>
      <selection activeCell="A4" sqref="A4"/>
      <selection pane="topRight" activeCell="B4" sqref="B4"/>
      <selection pane="bottomLeft" activeCell="A8" sqref="A8"/>
      <selection pane="bottomRight" activeCell="B510" sqref="B510"/>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08"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08"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08" si="2496">+BA473+1</f>
        <v>257</v>
      </c>
      <c r="BB474" s="130">
        <v>0</v>
      </c>
      <c r="BC474" s="27">
        <f t="shared" si="2461"/>
        <v>964</v>
      </c>
      <c r="BD474" s="238">
        <f t="shared" ref="BD474:BD508"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v>44331</v>
      </c>
      <c r="B507" s="240">
        <v>14</v>
      </c>
      <c r="C507" s="154">
        <f t="shared" ref="C507" si="4181">+B507+C506</f>
        <v>5838</v>
      </c>
      <c r="D507" s="154">
        <f t="shared" ref="D507" si="4182">+C507-F507</f>
        <v>262</v>
      </c>
      <c r="E507" s="147">
        <v>1</v>
      </c>
      <c r="F507" s="147">
        <v>5576</v>
      </c>
      <c r="G507" s="147">
        <v>1</v>
      </c>
      <c r="H507" s="135"/>
      <c r="I507" s="147">
        <v>2</v>
      </c>
      <c r="J507" s="135"/>
      <c r="K507" s="42">
        <v>0</v>
      </c>
      <c r="L507" s="146">
        <v>19</v>
      </c>
      <c r="M507" s="147">
        <v>14</v>
      </c>
      <c r="N507" s="135"/>
      <c r="O507" s="135"/>
      <c r="P507" s="147">
        <v>0</v>
      </c>
      <c r="Q507" s="147">
        <v>0</v>
      </c>
      <c r="R507" s="135"/>
      <c r="S507" s="135"/>
      <c r="T507" s="147">
        <v>2</v>
      </c>
      <c r="U507" s="147">
        <v>2</v>
      </c>
      <c r="V507" s="135"/>
      <c r="W507" s="42">
        <v>346</v>
      </c>
      <c r="X507" s="148">
        <v>328</v>
      </c>
      <c r="Y507" s="5">
        <f t="shared" si="2287"/>
        <v>319</v>
      </c>
      <c r="Z507" s="75">
        <f t="shared" ref="Z507" si="4183">+A507</f>
        <v>44331</v>
      </c>
      <c r="AA507" s="230">
        <f t="shared" ref="AA507" si="4184">+AF507+AL507+AR507</f>
        <v>13345</v>
      </c>
      <c r="AB507" s="230">
        <f t="shared" ref="AB507" si="4185">+AH507+AN507+AT507</f>
        <v>12687</v>
      </c>
      <c r="AC507" s="231">
        <f t="shared" ref="AC507" si="4186">+AJ507+AP507+AV507</f>
        <v>222</v>
      </c>
      <c r="AD507" s="183">
        <f t="shared" ref="AD507" si="4187">+AF507-AF506</f>
        <v>3</v>
      </c>
      <c r="AE507" s="243">
        <f t="shared" ref="AE507" si="4188">+AE506+AD507</f>
        <v>10616</v>
      </c>
      <c r="AF507" s="155">
        <v>11821</v>
      </c>
      <c r="AG507" s="184">
        <f t="shared" ref="AG507" si="4189">+AH507-AH506</f>
        <v>6</v>
      </c>
      <c r="AH507" s="155">
        <v>11522</v>
      </c>
      <c r="AI507" s="184">
        <f t="shared" ref="AI507" si="4190">+AJ507-AJ506</f>
        <v>0</v>
      </c>
      <c r="AJ507" s="185">
        <v>210</v>
      </c>
      <c r="AK507" s="186">
        <f t="shared" ref="AK507" si="4191">+AL507-AL506</f>
        <v>0</v>
      </c>
      <c r="AL507" s="155">
        <v>49</v>
      </c>
      <c r="AM507" s="184">
        <f t="shared" ref="AM507" si="4192">+AN507-AN506</f>
        <v>0</v>
      </c>
      <c r="AN507" s="155">
        <v>49</v>
      </c>
      <c r="AO507" s="184">
        <f t="shared" ref="AO507" si="4193">+AP507-AP506</f>
        <v>0</v>
      </c>
      <c r="AP507" s="187">
        <v>0</v>
      </c>
      <c r="AQ507" s="186">
        <f t="shared" ref="AQ507" si="4194">+AR507-AR506</f>
        <v>185</v>
      </c>
      <c r="AR507" s="155">
        <v>1475</v>
      </c>
      <c r="AS507" s="184">
        <f t="shared" ref="AS507" si="4195">+AT507-AT506</f>
        <v>9</v>
      </c>
      <c r="AT507" s="155">
        <v>1116</v>
      </c>
      <c r="AU507" s="184">
        <f t="shared" ref="AU507" si="4196">+AV507-AV506</f>
        <v>0</v>
      </c>
      <c r="AV507" s="188">
        <v>12</v>
      </c>
      <c r="AW507" s="238">
        <f t="shared" si="1985"/>
        <v>346</v>
      </c>
      <c r="AX507" s="237">
        <f t="shared" ref="AX507" si="4197">+A507</f>
        <v>44331</v>
      </c>
      <c r="AY507" s="6">
        <v>0</v>
      </c>
      <c r="AZ507" s="238">
        <f t="shared" ref="AZ507" si="4198">+AZ506+AY507</f>
        <v>410</v>
      </c>
      <c r="BA507" s="238">
        <f t="shared" si="2496"/>
        <v>290</v>
      </c>
      <c r="BB507" s="130">
        <v>0</v>
      </c>
      <c r="BC507" s="27">
        <f t="shared" ref="BC507" si="4199">+BC506+BB507</f>
        <v>964</v>
      </c>
      <c r="BD507" s="238">
        <f t="shared" si="2497"/>
        <v>325</v>
      </c>
      <c r="BE507" s="229">
        <f t="shared" ref="BE507" si="4200">+Z507</f>
        <v>44331</v>
      </c>
      <c r="BF507" s="132">
        <f t="shared" ref="BF507" si="4201">+B507</f>
        <v>14</v>
      </c>
      <c r="BG507" s="132">
        <f t="shared" ref="BG507" si="4202">+BI507</f>
        <v>5838</v>
      </c>
      <c r="BH507" s="229">
        <f t="shared" ref="BH507" si="4203">+A507</f>
        <v>44331</v>
      </c>
      <c r="BI507" s="132">
        <f t="shared" ref="BI507" si="4204">+C507</f>
        <v>5838</v>
      </c>
      <c r="BJ507" s="1">
        <f t="shared" ref="BJ507" si="4205">+BE507</f>
        <v>44331</v>
      </c>
      <c r="BK507">
        <f t="shared" ref="BK507" si="4206">+L507</f>
        <v>19</v>
      </c>
      <c r="BL507">
        <f t="shared" ref="BL507" si="4207">+M507</f>
        <v>14</v>
      </c>
      <c r="BM507" s="1">
        <f t="shared" ref="BM507" si="4208">+BJ507</f>
        <v>44331</v>
      </c>
      <c r="BN507">
        <f t="shared" ref="BN507" si="4209">+BN506+BK507</f>
        <v>9335</v>
      </c>
      <c r="BO507">
        <f t="shared" ref="BO507" si="4210">+BO506+BL507</f>
        <v>4855</v>
      </c>
      <c r="BP507" s="179">
        <f t="shared" ref="BP507" si="4211">+A507</f>
        <v>44331</v>
      </c>
      <c r="BQ507">
        <f t="shared" ref="BQ507" si="4212">+AF507</f>
        <v>11821</v>
      </c>
      <c r="BR507">
        <f t="shared" ref="BR507" si="4213">+AH507</f>
        <v>11522</v>
      </c>
      <c r="BS507">
        <f t="shared" ref="BS507" si="4214">+AJ507</f>
        <v>210</v>
      </c>
      <c r="BT507">
        <v>15</v>
      </c>
      <c r="BU507">
        <f t="shared" ref="BU507" si="4215">+AD507</f>
        <v>3</v>
      </c>
      <c r="BV507">
        <f t="shared" ref="BV507" si="4216">+BV506+BU507</f>
        <v>671</v>
      </c>
      <c r="BW507" s="179">
        <f t="shared" ref="BW507" si="4217">+A507</f>
        <v>44331</v>
      </c>
      <c r="BX507">
        <f t="shared" ref="BX507:BX508" si="4218">+AL507</f>
        <v>49</v>
      </c>
      <c r="BY507">
        <f t="shared" ref="BY507" si="4219">+AN507</f>
        <v>49</v>
      </c>
      <c r="BZ507">
        <f t="shared" ref="BZ507" si="4220">+AP507</f>
        <v>0</v>
      </c>
      <c r="CA507" s="179">
        <f t="shared" ref="CA507" si="4221">+A507</f>
        <v>44331</v>
      </c>
      <c r="CB507">
        <f t="shared" ref="CB507" si="4222">+AR507</f>
        <v>1475</v>
      </c>
      <c r="CC507">
        <f t="shared" ref="CC507" si="4223">+AT507</f>
        <v>1116</v>
      </c>
      <c r="CD507">
        <f t="shared" ref="CD507" si="4224">+AV507</f>
        <v>12</v>
      </c>
      <c r="CE507" s="179">
        <f t="shared" ref="CE507" si="4225">+A507</f>
        <v>44331</v>
      </c>
      <c r="CF507">
        <f t="shared" ref="CF507" si="4226">+AD507</f>
        <v>3</v>
      </c>
      <c r="CG507">
        <f t="shared" ref="CG507" si="4227">+AG507</f>
        <v>6</v>
      </c>
      <c r="CH507" s="179">
        <f t="shared" ref="CH507" si="4228">+A507</f>
        <v>44331</v>
      </c>
      <c r="CI507">
        <f t="shared" ref="CI507" si="4229">+AI507</f>
        <v>0</v>
      </c>
      <c r="CJ507" s="1">
        <f t="shared" ref="CJ507" si="4230">+Z507</f>
        <v>44331</v>
      </c>
      <c r="CK507" s="282">
        <f t="shared" ref="CK507" si="4231">+AD507</f>
        <v>3</v>
      </c>
      <c r="CL507" s="1">
        <f t="shared" ref="CL507" si="4232">+Z507</f>
        <v>44331</v>
      </c>
      <c r="CM507" s="283">
        <f t="shared" ref="CM507" si="4233">+AI507</f>
        <v>0</v>
      </c>
    </row>
    <row r="508" spans="1:91" ht="18" customHeight="1" x14ac:dyDescent="0.55000000000000004">
      <c r="A508" s="179">
        <v>44332</v>
      </c>
      <c r="B508" s="240">
        <v>20</v>
      </c>
      <c r="C508" s="154">
        <f t="shared" ref="C508" si="4234">+B508+C507</f>
        <v>5858</v>
      </c>
      <c r="D508" s="154">
        <f t="shared" ref="D508" si="4235">+C508-F508</f>
        <v>259</v>
      </c>
      <c r="E508" s="147">
        <v>1</v>
      </c>
      <c r="F508" s="147">
        <v>5599</v>
      </c>
      <c r="G508" s="147">
        <v>1</v>
      </c>
      <c r="H508" s="135"/>
      <c r="I508" s="147">
        <v>1</v>
      </c>
      <c r="J508" s="135"/>
      <c r="K508" s="42">
        <v>0</v>
      </c>
      <c r="L508" s="146">
        <v>17</v>
      </c>
      <c r="M508" s="147">
        <v>17</v>
      </c>
      <c r="N508" s="135"/>
      <c r="O508" s="135"/>
      <c r="P508" s="147">
        <v>3</v>
      </c>
      <c r="Q508" s="147">
        <v>3</v>
      </c>
      <c r="R508" s="135"/>
      <c r="S508" s="135"/>
      <c r="T508" s="147">
        <v>13</v>
      </c>
      <c r="U508" s="147">
        <v>13</v>
      </c>
      <c r="V508" s="135"/>
      <c r="W508" s="42">
        <v>347</v>
      </c>
      <c r="X508" s="148">
        <v>331</v>
      </c>
      <c r="Y508" s="5">
        <f t="shared" si="2287"/>
        <v>320</v>
      </c>
      <c r="Z508" s="75">
        <f t="shared" ref="Z508" si="4236">+A508</f>
        <v>44332</v>
      </c>
      <c r="AA508" s="230">
        <f t="shared" ref="AA508" si="4237">+AF508+AL508+AR508</f>
        <v>13556</v>
      </c>
      <c r="AB508" s="230">
        <f t="shared" ref="AB508" si="4238">+AH508+AN508+AT508</f>
        <v>12690</v>
      </c>
      <c r="AC508" s="231">
        <f t="shared" ref="AC508" si="4239">+AJ508+AP508+AV508</f>
        <v>222</v>
      </c>
      <c r="AD508" s="183">
        <f t="shared" ref="AD508" si="4240">+AF508-AF507</f>
        <v>3</v>
      </c>
      <c r="AE508" s="243">
        <f t="shared" ref="AE508" si="4241">+AE507+AD508</f>
        <v>10619</v>
      </c>
      <c r="AF508" s="155">
        <v>11824</v>
      </c>
      <c r="AG508" s="184">
        <f t="shared" ref="AG508" si="4242">+AH508-AH507</f>
        <v>3</v>
      </c>
      <c r="AH508" s="155">
        <v>11525</v>
      </c>
      <c r="AI508" s="184">
        <f t="shared" ref="AI508" si="4243">+AJ508-AJ507</f>
        <v>0</v>
      </c>
      <c r="AJ508" s="185">
        <v>210</v>
      </c>
      <c r="AK508" s="186">
        <f t="shared" ref="AK508" si="4244">+AL508-AL507</f>
        <v>1</v>
      </c>
      <c r="AL508" s="155">
        <v>50</v>
      </c>
      <c r="AM508" s="184">
        <f t="shared" ref="AM508" si="4245">+AN508-AN507</f>
        <v>0</v>
      </c>
      <c r="AN508" s="155">
        <v>49</v>
      </c>
      <c r="AO508" s="184">
        <f t="shared" ref="AO508" si="4246">+AP508-AP507</f>
        <v>0</v>
      </c>
      <c r="AP508" s="187">
        <v>0</v>
      </c>
      <c r="AQ508" s="186">
        <f t="shared" ref="AQ508" si="4247">+AR508-AR507</f>
        <v>207</v>
      </c>
      <c r="AR508" s="155">
        <v>1682</v>
      </c>
      <c r="AS508" s="184">
        <f t="shared" ref="AS508" si="4248">+AT508-AT507</f>
        <v>0</v>
      </c>
      <c r="AT508" s="155">
        <v>1116</v>
      </c>
      <c r="AU508" s="184">
        <f t="shared" ref="AU508" si="4249">+AV508-AV507</f>
        <v>0</v>
      </c>
      <c r="AV508" s="188">
        <v>12</v>
      </c>
      <c r="AW508" s="238">
        <f t="shared" si="1985"/>
        <v>347</v>
      </c>
      <c r="AX508" s="237">
        <f t="shared" ref="AX508" si="4250">+A508</f>
        <v>44332</v>
      </c>
      <c r="AY508" s="6">
        <v>0</v>
      </c>
      <c r="AZ508" s="238">
        <f t="shared" ref="AZ508" si="4251">+AZ507+AY508</f>
        <v>410</v>
      </c>
      <c r="BA508" s="238">
        <f t="shared" si="2496"/>
        <v>291</v>
      </c>
      <c r="BB508" s="130">
        <v>0</v>
      </c>
      <c r="BC508" s="27">
        <f t="shared" ref="BC508" si="4252">+BC507+BB508</f>
        <v>964</v>
      </c>
      <c r="BD508" s="238">
        <f t="shared" si="2497"/>
        <v>326</v>
      </c>
      <c r="BE508" s="229">
        <f t="shared" ref="BE508" si="4253">+Z508</f>
        <v>44332</v>
      </c>
      <c r="BF508" s="132">
        <f t="shared" ref="BF508" si="4254">+B508</f>
        <v>20</v>
      </c>
      <c r="BG508" s="132">
        <f t="shared" ref="BG508" si="4255">+BI508</f>
        <v>5858</v>
      </c>
      <c r="BH508" s="229">
        <f t="shared" ref="BH508" si="4256">+A508</f>
        <v>44332</v>
      </c>
      <c r="BI508" s="132">
        <f t="shared" ref="BI508" si="4257">+C508</f>
        <v>5858</v>
      </c>
      <c r="BJ508" s="1">
        <f t="shared" ref="BJ508" si="4258">+BE508</f>
        <v>44332</v>
      </c>
      <c r="BK508">
        <f t="shared" ref="BK508" si="4259">+L508</f>
        <v>17</v>
      </c>
      <c r="BL508">
        <f t="shared" ref="BL508" si="4260">+M508</f>
        <v>17</v>
      </c>
      <c r="BM508" s="1">
        <f t="shared" ref="BM508" si="4261">+BJ508</f>
        <v>44332</v>
      </c>
      <c r="BN508">
        <f t="shared" ref="BN508" si="4262">+BN507+BK508</f>
        <v>9352</v>
      </c>
      <c r="BO508">
        <f t="shared" ref="BO508" si="4263">+BO507+BL508</f>
        <v>4872</v>
      </c>
      <c r="BP508" s="179">
        <f t="shared" ref="BP508" si="4264">+A508</f>
        <v>44332</v>
      </c>
      <c r="BQ508">
        <f t="shared" ref="BQ508" si="4265">+AF508</f>
        <v>11824</v>
      </c>
      <c r="BR508">
        <f t="shared" ref="BR508" si="4266">+AH508</f>
        <v>11525</v>
      </c>
      <c r="BS508">
        <f t="shared" ref="BS508" si="4267">+AJ508</f>
        <v>210</v>
      </c>
      <c r="BT508">
        <v>15</v>
      </c>
      <c r="BU508">
        <f t="shared" ref="BU508" si="4268">+AD508</f>
        <v>3</v>
      </c>
      <c r="BV508">
        <f t="shared" ref="BV508" si="4269">+BV507+BU508</f>
        <v>674</v>
      </c>
      <c r="BW508" s="179">
        <f t="shared" ref="BW508" si="4270">+A508</f>
        <v>44332</v>
      </c>
      <c r="BX508">
        <f t="shared" ref="BX508" si="4271">+AL508</f>
        <v>50</v>
      </c>
      <c r="BY508">
        <f t="shared" ref="BY508" si="4272">+AN508</f>
        <v>49</v>
      </c>
      <c r="BZ508">
        <f t="shared" ref="BZ508" si="4273">+AP508</f>
        <v>0</v>
      </c>
      <c r="CA508" s="179">
        <f t="shared" ref="CA508" si="4274">+A508</f>
        <v>44332</v>
      </c>
      <c r="CB508">
        <f t="shared" ref="CB508" si="4275">+AR508</f>
        <v>1682</v>
      </c>
      <c r="CC508">
        <f t="shared" ref="CC508" si="4276">+AT508</f>
        <v>1116</v>
      </c>
      <c r="CD508">
        <f t="shared" ref="CD508" si="4277">+AV508</f>
        <v>12</v>
      </c>
      <c r="CE508" s="179">
        <f t="shared" ref="CE508" si="4278">+A508</f>
        <v>44332</v>
      </c>
      <c r="CF508">
        <f t="shared" ref="CF508" si="4279">+AD508</f>
        <v>3</v>
      </c>
      <c r="CG508">
        <f t="shared" ref="CG508" si="4280">+AG508</f>
        <v>3</v>
      </c>
      <c r="CH508" s="179">
        <f t="shared" ref="CH508" si="4281">+A508</f>
        <v>44332</v>
      </c>
      <c r="CI508">
        <f t="shared" ref="CI508" si="4282">+AI508</f>
        <v>0</v>
      </c>
      <c r="CJ508" s="1">
        <f t="shared" ref="CJ508" si="4283">+Z508</f>
        <v>44332</v>
      </c>
      <c r="CK508" s="282">
        <f t="shared" ref="CK508" si="4284">+AD508</f>
        <v>3</v>
      </c>
      <c r="CL508" s="1">
        <f t="shared" ref="CL508" si="4285">+Z508</f>
        <v>44332</v>
      </c>
      <c r="CM508" s="283">
        <f t="shared" ref="CM508" si="4286">+AI508</f>
        <v>0</v>
      </c>
    </row>
    <row r="509" spans="1:91" ht="18" customHeight="1" x14ac:dyDescent="0.55000000000000004">
      <c r="A509" s="179"/>
      <c r="B509" s="147"/>
      <c r="C509" s="154"/>
      <c r="D509" s="154"/>
      <c r="E509" s="147"/>
      <c r="F509" s="147"/>
      <c r="G509" s="147"/>
      <c r="H509" s="135"/>
      <c r="I509" s="147"/>
      <c r="J509" s="135"/>
      <c r="K509" s="42"/>
      <c r="L509" s="146"/>
      <c r="M509" s="147"/>
      <c r="N509" s="135"/>
      <c r="O509" s="135"/>
      <c r="P509" s="147"/>
      <c r="Q509" s="147"/>
      <c r="R509" s="135"/>
      <c r="S509" s="135"/>
      <c r="T509" s="147"/>
      <c r="U509" s="147"/>
      <c r="V509" s="135"/>
      <c r="W509" s="42"/>
      <c r="X509" s="148"/>
      <c r="Z509" s="75"/>
      <c r="AA509" s="230"/>
      <c r="AB509" s="230"/>
      <c r="AC509" s="231"/>
      <c r="AD509" s="183"/>
      <c r="AE509" s="243"/>
      <c r="AF509" s="155"/>
      <c r="AG509" s="184"/>
      <c r="AH509" s="155"/>
      <c r="AI509" s="184"/>
      <c r="AJ509" s="185"/>
      <c r="AK509" s="186"/>
      <c r="AL509" s="155"/>
      <c r="AM509" s="184"/>
      <c r="AN509" s="155"/>
      <c r="AO509" s="184"/>
      <c r="AP509" s="187"/>
      <c r="AQ509" s="186"/>
      <c r="AR509" s="155"/>
      <c r="AS509" s="184"/>
      <c r="AT509" s="155"/>
      <c r="AU509" s="184"/>
      <c r="AV509" s="188"/>
      <c r="AX509"/>
      <c r="AY509"/>
      <c r="AZ509"/>
      <c r="BB509"/>
      <c r="BQ509" s="45"/>
      <c r="BR509" s="45"/>
      <c r="BS509" s="45"/>
      <c r="BT509" s="45"/>
      <c r="BU509" s="45"/>
      <c r="BV509" s="45"/>
      <c r="BW509" s="45"/>
    </row>
    <row r="510" spans="1:91" ht="7" customHeight="1" thickBot="1" x14ac:dyDescent="0.6">
      <c r="A510" s="66"/>
      <c r="B510" s="146"/>
      <c r="C510" s="154"/>
      <c r="D510" s="147"/>
      <c r="E510" s="147"/>
      <c r="F510" s="147"/>
      <c r="G510" s="147"/>
      <c r="H510" s="135"/>
      <c r="I510" s="147"/>
      <c r="J510" s="135"/>
      <c r="K510" s="148"/>
      <c r="L510" s="146"/>
      <c r="M510" s="147"/>
      <c r="N510" s="135"/>
      <c r="O510" s="135"/>
      <c r="P510" s="147"/>
      <c r="Q510" s="147"/>
      <c r="R510" s="135"/>
      <c r="S510" s="135"/>
      <c r="T510" s="147"/>
      <c r="U510" s="147"/>
      <c r="V510" s="135"/>
      <c r="W510" s="42"/>
      <c r="X510" s="148"/>
      <c r="Z510" s="66"/>
      <c r="AA510" s="64"/>
      <c r="AB510" s="64"/>
      <c r="AC510" s="64"/>
      <c r="AD510" s="183"/>
      <c r="AE510" s="243"/>
      <c r="AF510" s="155"/>
      <c r="AG510" s="184"/>
      <c r="AH510" s="155"/>
      <c r="AI510" s="184"/>
      <c r="AJ510" s="185"/>
      <c r="AK510" s="186"/>
      <c r="AL510" s="155"/>
      <c r="AM510" s="184"/>
      <c r="AN510" s="155"/>
      <c r="AO510" s="184"/>
      <c r="AP510" s="187"/>
      <c r="AQ510" s="186"/>
      <c r="AR510" s="155"/>
      <c r="AS510" s="184"/>
      <c r="AT510" s="155"/>
      <c r="AU510" s="184"/>
      <c r="AV510" s="188"/>
    </row>
    <row r="511" spans="1:91" x14ac:dyDescent="0.55000000000000004">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AE511">
        <f>SUM(AD443:AD448)</f>
        <v>190</v>
      </c>
      <c r="AY511" s="45" t="s">
        <v>476</v>
      </c>
      <c r="BB511" s="45" t="s">
        <v>475</v>
      </c>
      <c r="BU511">
        <f>SUM(BU442:BU510)</f>
        <v>674</v>
      </c>
    </row>
    <row r="512" spans="1:91" x14ac:dyDescent="0.55000000000000004">
      <c r="AI512" s="259">
        <f>SUM(AI189:AI509)</f>
        <v>203</v>
      </c>
      <c r="AY512" s="45">
        <f>SUM(AY359:AY413)</f>
        <v>69</v>
      </c>
      <c r="BB512" s="45">
        <f>SUM(BB374:BB413)</f>
        <v>941</v>
      </c>
    </row>
    <row r="513" spans="1:32" x14ac:dyDescent="0.55000000000000004">
      <c r="L513">
        <f>SUM(L97:L512)</f>
        <v>9352</v>
      </c>
      <c r="P513">
        <f>SUM(P97:P512)</f>
        <v>1799</v>
      </c>
      <c r="AD513">
        <f>SUM(AD188:AD194)</f>
        <v>82</v>
      </c>
    </row>
    <row r="514" spans="1:32" ht="15.5" customHeight="1" x14ac:dyDescent="0.55000000000000004">
      <c r="A514" s="130"/>
      <c r="D514">
        <f>SUM(B229:B259)</f>
        <v>435</v>
      </c>
      <c r="Z514" s="130"/>
      <c r="AA514" s="130"/>
      <c r="AB514" s="130"/>
      <c r="AC514" s="130"/>
      <c r="AF514">
        <f>SUM(AD188:AD509)</f>
        <v>10621</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81"/>
  <sheetViews>
    <sheetView workbookViewId="0">
      <pane xSplit="3" ySplit="1" topLeftCell="D265" activePane="bottomRight" state="frozen"/>
      <selection pane="topRight" activeCell="C1" sqref="C1"/>
      <selection pane="bottomLeft" activeCell="A2" sqref="A2"/>
      <selection pane="bottomRight" activeCell="A271" sqref="A271"/>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597</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71"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f t="shared" ref="B270" si="305">SUM(D270:AE270)-I270</f>
        <v>14</v>
      </c>
      <c r="C270" s="1">
        <v>44331</v>
      </c>
      <c r="D270">
        <v>2</v>
      </c>
      <c r="E270">
        <v>5</v>
      </c>
      <c r="F270">
        <v>1</v>
      </c>
      <c r="G270">
        <v>1</v>
      </c>
      <c r="I270" s="265">
        <f t="shared" si="28"/>
        <v>5</v>
      </c>
      <c r="Q270">
        <v>1</v>
      </c>
      <c r="X270">
        <v>1</v>
      </c>
      <c r="AC270">
        <v>3</v>
      </c>
      <c r="AF270" s="1">
        <f t="shared" ref="AF270" si="306">+C270</f>
        <v>44331</v>
      </c>
      <c r="AG270" s="266">
        <f t="shared" ref="AG270" si="307">+B270</f>
        <v>14</v>
      </c>
      <c r="AH270">
        <f t="shared" ref="AH270" si="308">+D270</f>
        <v>2</v>
      </c>
    </row>
    <row r="271" spans="2:34" x14ac:dyDescent="0.55000000000000004">
      <c r="B271" s="265">
        <f t="shared" ref="B271" si="309">SUM(D271:AE271)-I271</f>
        <v>20</v>
      </c>
      <c r="C271" s="1">
        <v>44332</v>
      </c>
      <c r="D271">
        <v>6</v>
      </c>
      <c r="E271">
        <v>4</v>
      </c>
      <c r="F271">
        <v>1</v>
      </c>
      <c r="I271" s="265">
        <f t="shared" si="28"/>
        <v>9</v>
      </c>
      <c r="T271">
        <v>1</v>
      </c>
      <c r="AD271">
        <v>8</v>
      </c>
      <c r="AF271" s="1">
        <f t="shared" ref="AF271" si="310">+C271</f>
        <v>44332</v>
      </c>
      <c r="AG271" s="266">
        <f t="shared" ref="AG271" si="311">+B271</f>
        <v>20</v>
      </c>
      <c r="AH271">
        <f t="shared" ref="AH271" si="312">+D271</f>
        <v>6</v>
      </c>
    </row>
    <row r="272" spans="2:34" x14ac:dyDescent="0.55000000000000004">
      <c r="B272" s="265"/>
      <c r="C272" s="1"/>
      <c r="I272" s="265"/>
      <c r="AF272" s="1"/>
      <c r="AG272" s="266"/>
    </row>
    <row r="273" spans="2:32" x14ac:dyDescent="0.55000000000000004">
      <c r="B273" s="240"/>
      <c r="C273" s="1"/>
      <c r="AF273" s="278">
        <v>1</v>
      </c>
    </row>
    <row r="274" spans="2:32" s="264" customFormat="1" ht="5" customHeight="1" x14ac:dyDescent="0.55000000000000004">
      <c r="B274" s="263"/>
      <c r="C274" s="262"/>
      <c r="AE274" s="5"/>
    </row>
    <row r="275" spans="2:32" ht="5.5" customHeight="1" x14ac:dyDescent="0.55000000000000004">
      <c r="B275" s="256"/>
      <c r="C275" s="1"/>
    </row>
    <row r="276" spans="2:32" x14ac:dyDescent="0.55000000000000004">
      <c r="B276">
        <f>SUM(B2:B275)</f>
        <v>3504</v>
      </c>
      <c r="C276" s="1" t="s">
        <v>348</v>
      </c>
      <c r="D276" s="27">
        <f>SUM(D2:D275)</f>
        <v>1154</v>
      </c>
      <c r="E276" s="27">
        <f>SUM(E2:E275)</f>
        <v>673</v>
      </c>
      <c r="F276" s="27">
        <f>SUM(F2:F275)</f>
        <v>359</v>
      </c>
      <c r="G276" s="27">
        <f>SUM(G2:G275)</f>
        <v>239</v>
      </c>
      <c r="H276" s="27">
        <f>SUM(H2:H275)</f>
        <v>229</v>
      </c>
      <c r="J276">
        <f t="shared" ref="J276:AD276" si="313">SUM(J2:J275)</f>
        <v>54</v>
      </c>
      <c r="K276">
        <f t="shared" si="313"/>
        <v>2</v>
      </c>
      <c r="L276">
        <f t="shared" si="313"/>
        <v>14</v>
      </c>
      <c r="M276">
        <f t="shared" si="313"/>
        <v>24</v>
      </c>
      <c r="N276">
        <f t="shared" si="313"/>
        <v>20</v>
      </c>
      <c r="O276">
        <f t="shared" si="313"/>
        <v>17</v>
      </c>
      <c r="P276">
        <f t="shared" si="313"/>
        <v>25</v>
      </c>
      <c r="Q276">
        <f t="shared" si="313"/>
        <v>37</v>
      </c>
      <c r="R276">
        <f t="shared" si="313"/>
        <v>4</v>
      </c>
      <c r="S276">
        <f t="shared" si="313"/>
        <v>19</v>
      </c>
      <c r="T276">
        <f t="shared" si="313"/>
        <v>28</v>
      </c>
      <c r="U276">
        <f t="shared" si="313"/>
        <v>56</v>
      </c>
      <c r="V276">
        <f t="shared" si="313"/>
        <v>1</v>
      </c>
      <c r="W276">
        <f t="shared" si="313"/>
        <v>61</v>
      </c>
      <c r="X276">
        <f t="shared" si="313"/>
        <v>94</v>
      </c>
      <c r="Y276">
        <f t="shared" si="313"/>
        <v>1</v>
      </c>
      <c r="Z276">
        <f t="shared" si="313"/>
        <v>41</v>
      </c>
      <c r="AA276">
        <f t="shared" si="313"/>
        <v>44</v>
      </c>
      <c r="AB276">
        <f t="shared" si="313"/>
        <v>162</v>
      </c>
      <c r="AC276">
        <f t="shared" si="313"/>
        <v>68</v>
      </c>
      <c r="AD276">
        <f t="shared" si="313"/>
        <v>78</v>
      </c>
    </row>
    <row r="277" spans="2:32" x14ac:dyDescent="0.55000000000000004">
      <c r="C277" s="1"/>
    </row>
    <row r="278" spans="2:32" ht="5" customHeight="1" x14ac:dyDescent="0.55000000000000004">
      <c r="C278" s="1"/>
    </row>
    <row r="281" spans="2:32" x14ac:dyDescent="0.55000000000000004">
      <c r="B281" s="240"/>
      <c r="J281">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64" zoomScale="70" zoomScaleNormal="70" workbookViewId="0">
      <selection activeCell="V76" sqref="V76"/>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15"/>
  <sheetViews>
    <sheetView topLeftCell="A2" workbookViewId="0">
      <pane xSplit="2" ySplit="2" topLeftCell="C308" activePane="bottomRight" state="frozen"/>
      <selection activeCell="O24" sqref="O24"/>
      <selection pane="topRight" activeCell="O24" sqref="O24"/>
      <selection pane="bottomLeft" activeCell="O24" sqref="O24"/>
      <selection pane="bottomRight" activeCell="H312" sqref="H312"/>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594</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595</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596</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ht="22.5" x14ac:dyDescent="0.55000000000000004">
      <c r="A311">
        <v>314</v>
      </c>
      <c r="B311" s="249"/>
      <c r="C311" s="45"/>
      <c r="D311" t="s">
        <v>604</v>
      </c>
      <c r="E311">
        <v>24</v>
      </c>
      <c r="F311">
        <v>273</v>
      </c>
      <c r="G311" s="1">
        <v>44331</v>
      </c>
      <c r="H311" s="130">
        <v>0</v>
      </c>
      <c r="I311" s="248">
        <f t="shared" ref="I311" si="1036">+I310+H311</f>
        <v>981</v>
      </c>
      <c r="J311" s="130"/>
      <c r="K311" s="253">
        <f t="shared" ref="K311" si="1037">+K310+J311</f>
        <v>977</v>
      </c>
      <c r="L311" s="276">
        <f t="shared" ref="L311" si="1038">+L310+J311</f>
        <v>78</v>
      </c>
      <c r="M311" s="5"/>
      <c r="N311" s="253">
        <f t="shared" ref="N311" si="1039">+N310+M311</f>
        <v>3</v>
      </c>
      <c r="O311" s="130">
        <v>0</v>
      </c>
      <c r="P311" s="130"/>
      <c r="Q311" s="6"/>
      <c r="R311" s="277">
        <f t="shared" ref="R311" si="1040">+R310+Q311</f>
        <v>352</v>
      </c>
      <c r="S311" s="239">
        <f t="shared" ref="S311" si="1041">+S310+Q311</f>
        <v>591</v>
      </c>
      <c r="T311" s="254">
        <f t="shared" ref="T311" si="1042">+T310+O311-P311-Q311</f>
        <v>0</v>
      </c>
      <c r="U311" s="279">
        <f t="shared" ref="U311" si="1043">+G311</f>
        <v>44331</v>
      </c>
      <c r="V311" s="5">
        <f t="shared" ref="V311" si="1044">+H311</f>
        <v>0</v>
      </c>
      <c r="W311" s="27">
        <f t="shared" ref="W311" si="1045">+I311</f>
        <v>981</v>
      </c>
      <c r="X311" s="254">
        <f t="shared" ref="X311" si="1046">+X310+V311-J311</f>
        <v>0</v>
      </c>
      <c r="Y311" s="5">
        <f t="shared" ref="Y311" si="1047">+O311</f>
        <v>0</v>
      </c>
      <c r="Z311" s="251">
        <f t="shared" ref="Z311" si="1048">+Z310+Y311-P311-Q311</f>
        <v>0</v>
      </c>
    </row>
    <row r="312" spans="1:26" ht="22.5" x14ac:dyDescent="0.55000000000000004">
      <c r="A312">
        <v>315</v>
      </c>
      <c r="B312" s="249"/>
      <c r="C312" s="45"/>
      <c r="D312" t="s">
        <v>605</v>
      </c>
      <c r="E312">
        <v>24</v>
      </c>
      <c r="F312">
        <v>274</v>
      </c>
      <c r="G312" s="1">
        <v>44332</v>
      </c>
      <c r="H312" s="130">
        <v>0</v>
      </c>
      <c r="I312" s="248">
        <f t="shared" ref="I312" si="1049">+I311+H312</f>
        <v>981</v>
      </c>
      <c r="J312" s="130"/>
      <c r="K312" s="253">
        <f t="shared" ref="K312" si="1050">+K311+J312</f>
        <v>977</v>
      </c>
      <c r="L312" s="276">
        <f t="shared" ref="L312" si="1051">+L311+J312</f>
        <v>78</v>
      </c>
      <c r="M312" s="5"/>
      <c r="N312" s="253">
        <f t="shared" ref="N312" si="1052">+N311+M312</f>
        <v>3</v>
      </c>
      <c r="O312" s="130">
        <v>0</v>
      </c>
      <c r="P312" s="130"/>
      <c r="Q312" s="6"/>
      <c r="R312" s="277">
        <f t="shared" ref="R312" si="1053">+R311+Q312</f>
        <v>352</v>
      </c>
      <c r="S312" s="239">
        <f t="shared" ref="S312" si="1054">+S311+Q312</f>
        <v>591</v>
      </c>
      <c r="T312" s="254">
        <f t="shared" ref="T312" si="1055">+T311+O312-P312-Q312</f>
        <v>0</v>
      </c>
      <c r="U312" s="279">
        <f t="shared" ref="U312" si="1056">+G312</f>
        <v>44332</v>
      </c>
      <c r="V312" s="5">
        <f t="shared" ref="V312" si="1057">+H312</f>
        <v>0</v>
      </c>
      <c r="W312" s="27">
        <f t="shared" ref="W312" si="1058">+I312</f>
        <v>981</v>
      </c>
      <c r="X312" s="254">
        <f t="shared" ref="X312" si="1059">+X311+V312-J312</f>
        <v>0</v>
      </c>
      <c r="Y312" s="5">
        <f t="shared" ref="Y312" si="1060">+O312</f>
        <v>0</v>
      </c>
      <c r="Z312" s="251">
        <f t="shared" ref="Z312" si="1061">+Z311+Y312-P312-Q312</f>
        <v>0</v>
      </c>
    </row>
    <row r="313" spans="1:26" x14ac:dyDescent="0.55000000000000004">
      <c r="B313" s="249"/>
      <c r="C313" s="45"/>
      <c r="G313" s="1"/>
      <c r="H313" s="129"/>
      <c r="I313" s="286"/>
      <c r="J313" s="129"/>
      <c r="K313" s="287"/>
      <c r="L313" s="288"/>
      <c r="M313" s="286"/>
      <c r="N313" s="287"/>
      <c r="O313" s="129"/>
      <c r="P313" s="286"/>
      <c r="Q313" s="289"/>
      <c r="R313" s="290"/>
      <c r="S313" s="289"/>
      <c r="T313" s="129"/>
      <c r="U313" s="291"/>
      <c r="V313" s="286"/>
      <c r="W313" s="286"/>
      <c r="X313" s="129"/>
      <c r="Y313" s="286"/>
      <c r="Z313" s="129"/>
    </row>
    <row r="314" spans="1:26" ht="7.5" customHeight="1" x14ac:dyDescent="0.55000000000000004">
      <c r="H314" s="286"/>
      <c r="I314" s="286"/>
      <c r="J314" s="286"/>
      <c r="K314" s="286"/>
      <c r="L314" s="292"/>
      <c r="M314" s="286"/>
      <c r="N314" s="286"/>
      <c r="O314" s="286"/>
      <c r="P314" s="286"/>
      <c r="Q314" s="286"/>
      <c r="R314" s="292"/>
      <c r="S314" s="286"/>
      <c r="T314" s="286"/>
      <c r="U314" s="286"/>
      <c r="V314" s="286"/>
      <c r="W314" s="286"/>
      <c r="X314" s="129"/>
      <c r="Y314" s="286"/>
      <c r="Z314" s="129"/>
    </row>
    <row r="315" spans="1:26" x14ac:dyDescent="0.55000000000000004">
      <c r="H315" s="286"/>
      <c r="I315" s="286"/>
      <c r="J315" s="286"/>
      <c r="K315" s="286"/>
      <c r="L315" s="292"/>
      <c r="M315" s="286"/>
      <c r="N315" s="286"/>
      <c r="O315" s="286"/>
      <c r="P315" s="286"/>
      <c r="Q315" s="286"/>
      <c r="R315" s="292"/>
      <c r="S315" s="286"/>
      <c r="T315" s="286"/>
      <c r="U315" s="286"/>
      <c r="V315" s="286"/>
      <c r="W315" s="286"/>
      <c r="X315" s="129"/>
      <c r="Y315" s="286"/>
      <c r="Z315"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2021-05-17T04:26:33Z</dcterms:modified>
</cp:coreProperties>
</file>