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633B6972-58C8-4FEC-91BD-D8CA407E7EBA}" xr6:coauthVersionLast="47" xr6:coauthVersionMax="47" xr10:uidLastSave="{00000000-0000-0000-0000-000000000000}"/>
  <bookViews>
    <workbookView xWindow="-110" yWindow="-110" windowWidth="19420" windowHeight="1042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Q678" i="5" l="1"/>
  <c r="AO678" i="5"/>
  <c r="AM678" i="5"/>
  <c r="AK678" i="5"/>
  <c r="AI678" i="5"/>
  <c r="AG678" i="5"/>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O679" i="2"/>
  <c r="M679" i="2"/>
  <c r="AB679" i="2" s="1"/>
  <c r="K679" i="2"/>
  <c r="H679" i="2"/>
  <c r="AA679" i="2"/>
  <c r="Z679" i="2"/>
  <c r="X679" i="2"/>
  <c r="W679" i="2"/>
  <c r="AU678" i="5"/>
  <c r="AS678" i="5"/>
  <c r="CR678" i="5" s="1"/>
  <c r="CQ678" i="5"/>
  <c r="CP678" i="5"/>
  <c r="CO678" i="5"/>
  <c r="CN678" i="5"/>
  <c r="CM678" i="5"/>
  <c r="CL678" i="5"/>
  <c r="CK678" i="5"/>
  <c r="CJ678" i="5"/>
  <c r="CI678" i="5"/>
  <c r="CH678" i="5"/>
  <c r="CG678" i="5"/>
  <c r="CF678" i="5"/>
  <c r="CE678" i="5"/>
  <c r="CD678" i="5"/>
  <c r="CC678" i="5"/>
  <c r="CB678" i="5"/>
  <c r="CA678" i="5"/>
  <c r="BZ678" i="5"/>
  <c r="BY678" i="5"/>
  <c r="BX678" i="5"/>
  <c r="BV678" i="5"/>
  <c r="BW678" i="5" s="1"/>
  <c r="BT678" i="5"/>
  <c r="BS678" i="5"/>
  <c r="BR678" i="5"/>
  <c r="BQ678" i="5"/>
  <c r="BP678" i="5"/>
  <c r="BM678" i="5"/>
  <c r="BO678" i="5" s="1"/>
  <c r="BL678" i="5"/>
  <c r="BK678" i="5" s="1"/>
  <c r="BJ678" i="5"/>
  <c r="BN678" i="5" s="1"/>
  <c r="BH678" i="5"/>
  <c r="BF678" i="5"/>
  <c r="BE678" i="5"/>
  <c r="BD678" i="5"/>
  <c r="BC678" i="5"/>
  <c r="BA678" i="5"/>
  <c r="AZ678" i="5"/>
  <c r="AX678" i="5"/>
  <c r="AW678" i="5"/>
  <c r="AD678" i="5"/>
  <c r="AE678" i="5" s="1"/>
  <c r="AC678" i="5"/>
  <c r="AB678" i="5"/>
  <c r="AA678" i="5"/>
  <c r="Z678" i="5"/>
  <c r="Y678" i="5"/>
  <c r="C678" i="5"/>
  <c r="D678" i="5" s="1"/>
  <c r="AI441" i="7"/>
  <c r="AG441" i="7"/>
  <c r="I441" i="7"/>
  <c r="B441" i="7" s="1"/>
  <c r="AH441" i="7" s="1"/>
  <c r="Y482" i="6"/>
  <c r="Z482" i="6" s="1"/>
  <c r="X482" i="6"/>
  <c r="V482" i="6"/>
  <c r="U482" i="6"/>
  <c r="T482" i="6"/>
  <c r="S482" i="6"/>
  <c r="R482" i="6"/>
  <c r="N482" i="6"/>
  <c r="L482" i="6"/>
  <c r="K482" i="6"/>
  <c r="I482" i="6"/>
  <c r="W482" i="6" s="1"/>
  <c r="AU677" i="5"/>
  <c r="CQ677" i="5" s="1"/>
  <c r="AS677" i="5"/>
  <c r="AQ677" i="5"/>
  <c r="CP677" i="5" s="1"/>
  <c r="AO677" i="5"/>
  <c r="AM677" i="5"/>
  <c r="AK677" i="5"/>
  <c r="AI677" i="5"/>
  <c r="CN677" i="5" s="1"/>
  <c r="AG677" i="5"/>
  <c r="CH677" i="5" s="1"/>
  <c r="AA678" i="2"/>
  <c r="Z678" i="2"/>
  <c r="X678" i="2"/>
  <c r="W678" i="2"/>
  <c r="P678" i="2"/>
  <c r="CR677" i="5"/>
  <c r="CO677" i="5"/>
  <c r="CI677" i="5"/>
  <c r="CF677" i="5"/>
  <c r="CE677" i="5"/>
  <c r="CD677" i="5"/>
  <c r="CC677" i="5"/>
  <c r="CB677" i="5"/>
  <c r="CA677" i="5"/>
  <c r="BZ677" i="5"/>
  <c r="BY677" i="5"/>
  <c r="BX677" i="5"/>
  <c r="BT677" i="5"/>
  <c r="BS677" i="5"/>
  <c r="BR677" i="5"/>
  <c r="BQ677" i="5"/>
  <c r="BM677" i="5"/>
  <c r="BK677" i="5" s="1"/>
  <c r="BL677" i="5"/>
  <c r="BH677" i="5"/>
  <c r="BF677" i="5"/>
  <c r="BE677" i="5"/>
  <c r="BJ677" i="5" s="1"/>
  <c r="BN677" i="5" s="1"/>
  <c r="AX677" i="5"/>
  <c r="AD677" i="5"/>
  <c r="AC677" i="5"/>
  <c r="AB677" i="5"/>
  <c r="AA677" i="5"/>
  <c r="Z677" i="5"/>
  <c r="CM677" i="5" s="1"/>
  <c r="Y481" i="6"/>
  <c r="V481" i="6"/>
  <c r="U481" i="6"/>
  <c r="AI440" i="7"/>
  <c r="AG440" i="7"/>
  <c r="I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I439" i="7"/>
  <c r="B439" i="7" s="1"/>
  <c r="AH439" i="7" s="1"/>
  <c r="Y480" i="6"/>
  <c r="V480" i="6"/>
  <c r="U480" i="6"/>
  <c r="AU675" i="5"/>
  <c r="CQ675" i="5" s="1"/>
  <c r="AS675" i="5"/>
  <c r="CR675" i="5" s="1"/>
  <c r="AQ675" i="5"/>
  <c r="CP675" i="5" s="1"/>
  <c r="AO675" i="5"/>
  <c r="AM675" i="5"/>
  <c r="AK675" i="5"/>
  <c r="AI675" i="5"/>
  <c r="CN675" i="5" s="1"/>
  <c r="AG675" i="5"/>
  <c r="AA676" i="2"/>
  <c r="Z676" i="2"/>
  <c r="X676" i="2"/>
  <c r="W676" i="2"/>
  <c r="P676" i="2"/>
  <c r="CO675" i="5"/>
  <c r="CI675" i="5"/>
  <c r="CH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I438" i="7"/>
  <c r="B438" i="7" s="1"/>
  <c r="AH438" i="7" s="1"/>
  <c r="Y479" i="6"/>
  <c r="V479" i="6"/>
  <c r="U479" i="6"/>
  <c r="AU674" i="5"/>
  <c r="CQ674" i="5" s="1"/>
  <c r="AS674" i="5"/>
  <c r="CR674" i="5" s="1"/>
  <c r="AQ674" i="5"/>
  <c r="CP674" i="5" s="1"/>
  <c r="AO674" i="5"/>
  <c r="AM674" i="5"/>
  <c r="AK674" i="5"/>
  <c r="AI674" i="5"/>
  <c r="AG674" i="5"/>
  <c r="CH674" i="5" s="1"/>
  <c r="CO674" i="5"/>
  <c r="CN674" i="5"/>
  <c r="CJ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I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I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I678" i="5" l="1"/>
  <c r="BG678" i="5" s="1"/>
  <c r="I679" i="2"/>
  <c r="Y679" i="2"/>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A671" i="2" l="1"/>
  <c r="Z671" i="2"/>
  <c r="X671" i="2"/>
  <c r="W671" i="2"/>
  <c r="P670" i="2"/>
  <c r="AI433" i="7"/>
  <c r="AG433" i="7"/>
  <c r="I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I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82"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47" i="5" l="1"/>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84" i="5"/>
  <c r="AS581" i="5"/>
  <c r="CR581" i="5" s="1"/>
  <c r="AG581" i="5"/>
  <c r="CH581" i="5" s="1"/>
  <c r="W44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I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5" i="5" l="1"/>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I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6"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81" i="5" s="1"/>
  <c r="CG443" i="5"/>
  <c r="AE681"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82" i="5"/>
  <c r="CI378" i="5" l="1"/>
  <c r="CF378" i="5"/>
  <c r="CE378" i="5"/>
  <c r="CD378" i="5"/>
  <c r="CC378" i="5"/>
  <c r="CB378" i="5"/>
  <c r="CA378" i="5"/>
  <c r="BZ378" i="5"/>
  <c r="BY378" i="5"/>
  <c r="BX378" i="5"/>
  <c r="BT378" i="5"/>
  <c r="BS378" i="5"/>
  <c r="BR378" i="5"/>
  <c r="BQ378" i="5"/>
  <c r="BL378" i="5"/>
  <c r="BM378" i="5"/>
  <c r="BH378" i="5"/>
  <c r="BF378" i="5"/>
  <c r="BB682"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6"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6" i="7"/>
  <c r="AD446" i="7"/>
  <c r="AC446" i="7"/>
  <c r="AA446" i="7"/>
  <c r="G446" i="7"/>
  <c r="X446" i="7"/>
  <c r="M446" i="7"/>
  <c r="E446"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51"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84"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8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84" i="5"/>
  <c r="AD683"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83" i="5"/>
  <c r="L683"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K105" i="5" s="1"/>
  <c r="BL104" i="5"/>
  <c r="BM104" i="5"/>
  <c r="BK104" i="5" s="1"/>
  <c r="BL103" i="5"/>
  <c r="BM103" i="5"/>
  <c r="BL102" i="5"/>
  <c r="BM102" i="5"/>
  <c r="BL101" i="5"/>
  <c r="BM101" i="5"/>
  <c r="BK101" i="5" s="1"/>
  <c r="BL100" i="5"/>
  <c r="BM100" i="5"/>
  <c r="BK100" i="5" s="1"/>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99" i="5" l="1"/>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BI677" i="5" l="1"/>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W481" i="6" s="1"/>
  <c r="Y371" i="2"/>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Y678" i="2" l="1"/>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6" i="7"/>
  <c r="S446" i="7"/>
  <c r="Q446" i="7"/>
  <c r="Y446" i="7"/>
  <c r="AB44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6" i="7"/>
  <c r="AI371" i="7"/>
  <c r="R446" i="7"/>
  <c r="B371" i="7"/>
  <c r="AH371" i="7" s="1"/>
  <c r="T446"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6" i="7"/>
  <c r="L446" i="7"/>
  <c r="J446" i="7"/>
  <c r="D446" i="7"/>
  <c r="AI392" i="7"/>
  <c r="H446" i="7"/>
  <c r="B392" i="7"/>
  <c r="AH392" i="7" s="1"/>
  <c r="F446" i="7"/>
  <c r="AB673" i="2" l="1"/>
  <c r="M674" i="2"/>
  <c r="M675" i="2" s="1"/>
  <c r="M676" i="2" s="1"/>
  <c r="M677" i="2" s="1"/>
  <c r="M678" i="2" s="1"/>
  <c r="I673" i="2"/>
  <c r="AB672" i="2"/>
  <c r="I672" i="2"/>
  <c r="AB671" i="2"/>
  <c r="I671" i="2"/>
  <c r="AB670" i="2"/>
  <c r="I670" i="2"/>
  <c r="AB669" i="2"/>
  <c r="I669" i="2"/>
  <c r="AB668" i="2"/>
  <c r="I668" i="2"/>
  <c r="B446" i="7"/>
  <c r="AB678" i="2" l="1"/>
  <c r="I678" i="2"/>
  <c r="AB677" i="2"/>
  <c r="I677" i="2"/>
  <c r="AB676" i="2"/>
  <c r="I676" i="2"/>
  <c r="AB675" i="2"/>
  <c r="I675" i="2"/>
  <c r="AB674" i="2"/>
  <c r="I674" i="2"/>
</calcChain>
</file>

<file path=xl/sharedStrings.xml><?xml version="1.0" encoding="utf-8"?>
<sst xmlns="http://schemas.openxmlformats.org/spreadsheetml/2006/main" count="1003" uniqueCount="757">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</sst>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国家衛健委発表に基づく感染状況!$X$27:$X$682</c:f>
              <c:numCache>
                <c:formatCode>#,##0_);[Red]\(#,##0\)</c:formatCode>
                <c:ptCount val="6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国家衛健委発表に基づく感染状況!$Y$27:$Y$682</c:f>
              <c:numCache>
                <c:formatCode>General</c:formatCode>
                <c:ptCount val="6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香港マカオ台湾の患者・海外輸入症例・無症状病原体保有者!$CK$189:$CK$680</c:f>
              <c:numCache>
                <c:formatCode>m"月"d"日"</c:formatCode>
                <c:ptCount val="4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numCache>
            </c:numRef>
          </c:cat>
          <c:val>
            <c:numRef>
              <c:f>香港マカオ台湾の患者・海外輸入症例・無症状病原体保有者!$CL$189:$CL$680</c:f>
              <c:numCache>
                <c:formatCode>General</c:formatCode>
                <c:ptCount val="4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省市別輸入症例数変化!$D$2:$D$444</c:f>
              <c:numCache>
                <c:formatCode>General</c:formatCode>
                <c:ptCount val="44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省市別輸入症例数変化!$E$2:$E$444</c:f>
              <c:numCache>
                <c:formatCode>General</c:formatCode>
                <c:ptCount val="44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省市別輸入症例数変化!$F$2:$F$444</c:f>
              <c:numCache>
                <c:formatCode>General</c:formatCode>
                <c:ptCount val="44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省市別輸入症例数変化!$G$2:$G$444</c:f>
              <c:numCache>
                <c:formatCode>General</c:formatCode>
                <c:ptCount val="44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省市別輸入症例数変化!$H$2:$H$444</c:f>
              <c:numCache>
                <c:formatCode>General</c:formatCode>
                <c:ptCount val="44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省市別輸入症例数変化!$C$2:$C$444</c:f>
              <c:numCache>
                <c:formatCode>m"月"d"日"</c:formatCode>
                <c:ptCount val="4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numCache>
            </c:numRef>
          </c:cat>
          <c:val>
            <c:numRef>
              <c:f>省市別輸入症例数変化!$I$2:$I$444</c:f>
              <c:numCache>
                <c:formatCode>0_);[Red]\(0\)</c:formatCode>
                <c:ptCount val="44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pt idx="435">
                  <c:v>11</c:v>
                </c:pt>
                <c:pt idx="436">
                  <c:v>13</c:v>
                </c:pt>
                <c:pt idx="437">
                  <c:v>18</c:v>
                </c:pt>
                <c:pt idx="438">
                  <c:v>8</c:v>
                </c:pt>
                <c:pt idx="439">
                  <c:v>6</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1" formatCode="General">
                  <c:v>1</c:v>
                </c:pt>
              </c:numCache>
            </c:numRef>
          </c:cat>
          <c:val>
            <c:numRef>
              <c:f>省市別輸入症例数変化!$AH$2:$AH$443</c:f>
              <c:numCache>
                <c:formatCode>0_);[Red]\(0\)</c:formatCode>
                <c:ptCount val="44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省市別輸入症例数変化!$AG$2:$AG$443</c:f>
              <c:numCache>
                <c:formatCode>m"月"d"日"</c:formatCode>
                <c:ptCount val="4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1" formatCode="General">
                  <c:v>1</c:v>
                </c:pt>
              </c:numCache>
            </c:numRef>
          </c:cat>
          <c:val>
            <c:numRef>
              <c:f>省市別輸入症例数変化!$AI$2:$AI$443</c:f>
              <c:numCache>
                <c:formatCode>General</c:formatCode>
                <c:ptCount val="4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香港マカオ台湾の患者・海外輸入症例・無症状病原体保有者!$BR$29:$BR$680</c:f>
              <c:numCache>
                <c:formatCode>General</c:formatCode>
                <c:ptCount val="65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香港マカオ台湾の患者・海外輸入症例・無症状病原体保有者!$BS$29:$BS$680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香港マカオ台湾の患者・海外輸入症例・無症状病原体保有者!$BT$29:$BT$680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香港マカオ台湾の患者・海外輸入症例・無症状病原体保有者!$AX$169:$AX$680</c:f>
              <c:numCache>
                <c:formatCode>m"月"d"日"</c:formatCode>
                <c:ptCount val="5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numCache>
            </c:numRef>
          </c:cat>
          <c:val>
            <c:numRef>
              <c:f>香港マカオ台湾の患者・海外輸入症例・無症状病原体保有者!$AY$169:$AY$680</c:f>
              <c:numCache>
                <c:formatCode>General</c:formatCode>
                <c:ptCount val="51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香港マカオ台湾の患者・海外輸入症例・無症状病原体保有者!$AX$169:$AX$680</c:f>
              <c:numCache>
                <c:formatCode>m"月"d"日"</c:formatCode>
                <c:ptCount val="5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numCache>
            </c:numRef>
          </c:cat>
          <c:val>
            <c:numRef>
              <c:f>香港マカオ台湾の患者・海外輸入症例・無症状病原体保有者!$BB$169:$BB$680</c:f>
              <c:numCache>
                <c:formatCode>General</c:formatCode>
                <c:ptCount val="51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香港マカオ台湾の患者・海外輸入症例・無症状病原体保有者!$AX$169:$AX$680</c:f>
              <c:numCache>
                <c:formatCode>m"月"d"日"</c:formatCode>
                <c:ptCount val="5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numCache>
            </c:numRef>
          </c:cat>
          <c:val>
            <c:numRef>
              <c:f>香港マカオ台湾の患者・海外輸入症例・無症状病原体保有者!$AZ$169:$AZ$680</c:f>
              <c:numCache>
                <c:formatCode>General</c:formatCode>
                <c:ptCount val="51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香港マカオ台湾の患者・海外輸入症例・無症状病原体保有者!$AX$169:$AX$680</c:f>
              <c:numCache>
                <c:formatCode>m"月"d"日"</c:formatCode>
                <c:ptCount val="5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numCache>
            </c:numRef>
          </c:cat>
          <c:val>
            <c:numRef>
              <c:f>香港マカオ台湾の患者・海外輸入症例・無症状病原体保有者!$BC$169:$BC$680</c:f>
              <c:numCache>
                <c:formatCode>General</c:formatCode>
                <c:ptCount val="51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新疆の情況!$U$6:$U$485</c:f>
              <c:strCache>
                <c:ptCount val="4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strCache>
            </c:strRef>
          </c:cat>
          <c:val>
            <c:numRef>
              <c:f>新疆の情況!$V$6:$V$485</c:f>
              <c:numCache>
                <c:formatCode>General</c:formatCode>
                <c:ptCount val="48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新疆の情況!$U$6:$U$485</c:f>
              <c:strCache>
                <c:ptCount val="4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strCache>
            </c:strRef>
          </c:cat>
          <c:val>
            <c:numRef>
              <c:f>新疆の情況!$Y$6:$Y$485</c:f>
              <c:numCache>
                <c:formatCode>General</c:formatCode>
                <c:ptCount val="48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新疆の情況!$U$6:$U$485</c:f>
              <c:strCache>
                <c:ptCount val="4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strCache>
            </c:strRef>
          </c:cat>
          <c:val>
            <c:numRef>
              <c:f>新疆の情況!$W$6:$W$485</c:f>
              <c:numCache>
                <c:formatCode>General</c:formatCode>
                <c:ptCount val="48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新疆の情況!$U$6:$U$485</c:f>
              <c:strCache>
                <c:ptCount val="4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strCache>
            </c:strRef>
          </c:cat>
          <c:val>
            <c:numRef>
              <c:f>新疆の情況!$X$6:$X$485</c:f>
              <c:numCache>
                <c:formatCode>General</c:formatCode>
                <c:ptCount val="48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新疆の情況!$U$6:$U$485</c:f>
              <c:strCache>
                <c:ptCount val="47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strCache>
            </c:strRef>
          </c:cat>
          <c:val>
            <c:numRef>
              <c:f>新疆の情況!$Z$6:$Z$485</c:f>
              <c:numCache>
                <c:formatCode>General</c:formatCode>
                <c:ptCount val="48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国家衛健委発表に基づく感染状況!$X$27:$X$682</c:f>
              <c:numCache>
                <c:formatCode>#,##0_);[Red]\(#,##0\)</c:formatCode>
                <c:ptCount val="6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国家衛健委発表に基づく感染状況!$Y$27:$Y$682</c:f>
              <c:numCache>
                <c:formatCode>General</c:formatCode>
                <c:ptCount val="6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国家衛健委発表に基づく感染状況!$AA$27:$AA$682</c:f>
              <c:numCache>
                <c:formatCode>General</c:formatCode>
                <c:ptCount val="6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国家衛健委発表に基づく感染状況!$AB$27:$AB$682</c:f>
              <c:numCache>
                <c:formatCode>General</c:formatCode>
                <c:ptCount val="6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国家衛健委発表に基づく感染状況!$X$27:$X$682</c:f>
              <c:numCache>
                <c:formatCode>#,##0_);[Red]\(#,##0\)</c:formatCode>
                <c:ptCount val="6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国家衛健委発表に基づく感染状況!$Y$27:$Y$682</c:f>
              <c:numCache>
                <c:formatCode>General</c:formatCode>
                <c:ptCount val="6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国家衛健委発表に基づく感染状況!$AA$27:$AA$682</c:f>
              <c:numCache>
                <c:formatCode>General</c:formatCode>
                <c:ptCount val="6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国家衛健委発表に基づく感染状況!$AB$27:$AB$682</c:f>
              <c:numCache>
                <c:formatCode>General</c:formatCode>
                <c:ptCount val="6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国家衛健委発表に基づく感染状況!$AA$27:$AA$682</c:f>
              <c:numCache>
                <c:formatCode>General</c:formatCode>
                <c:ptCount val="6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国家衛健委発表に基づく感染状況!$AB$27:$AB$682</c:f>
              <c:numCache>
                <c:formatCode>General</c:formatCode>
                <c:ptCount val="6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国家衛健委発表に基づく感染状況!$X$27:$X$682</c:f>
              <c:numCache>
                <c:formatCode>#,##0_);[Red]\(#,##0\)</c:formatCode>
                <c:ptCount val="6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国家衛健委発表に基づく感染状況!$Y$27:$Y$682</c:f>
              <c:numCache>
                <c:formatCode>General</c:formatCode>
                <c:ptCount val="6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国家衛健委発表に基づく感染状況!$AA$27:$AA$682</c:f>
              <c:numCache>
                <c:formatCode>General</c:formatCode>
                <c:ptCount val="65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国家衛健委発表に基づく感染状況!$Z$27:$Z$682</c:f>
              <c:numCache>
                <c:formatCode>m"月"d"日"</c:formatCode>
                <c:ptCount val="6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numCache>
            </c:numRef>
          </c:cat>
          <c:val>
            <c:numRef>
              <c:f>国家衛健委発表に基づく感染状況!$AB$27:$AB$682</c:f>
              <c:numCache>
                <c:formatCode>General</c:formatCode>
                <c:ptCount val="65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香港マカオ台湾の患者・海外輸入症例・無症状病原体保有者!$CO$485:$CO$680</c:f>
              <c:numCache>
                <c:formatCode>m"月"d"日"</c:formatCode>
                <c:ptCount val="1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numCache>
            </c:numRef>
          </c:cat>
          <c:val>
            <c:numRef>
              <c:f>香港マカオ台湾の患者・海外輸入症例・無症状病原体保有者!$CP$485:$CP$680</c:f>
              <c:numCache>
                <c:formatCode>General</c:formatCode>
                <c:ptCount val="19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香港マカオ台湾の患者・海外輸入症例・無症状病原体保有者!$CO$485:$CO$680</c:f>
              <c:numCache>
                <c:formatCode>m"月"d"日"</c:formatCode>
                <c:ptCount val="1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numCache>
            </c:numRef>
          </c:cat>
          <c:val>
            <c:numRef>
              <c:f>香港マカオ台湾の患者・海外輸入症例・無症状病原体保有者!$CQ$485:$CQ$680</c:f>
              <c:numCache>
                <c:formatCode>General</c:formatCode>
                <c:ptCount val="19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国家衛健委発表に基づく感染状況!$AE$374:$AE$682</c:f>
              <c:numCache>
                <c:formatCode>m"月"d"日"</c:formatCode>
                <c:ptCount val="3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numCache>
            </c:numRef>
          </c:cat>
          <c:val>
            <c:numRef>
              <c:f>国家衛健委発表に基づく感染状況!$AF$374:$AF$682</c:f>
              <c:numCache>
                <c:formatCode>#,##0_);[Red]\(#,##0\)</c:formatCode>
                <c:ptCount val="3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香港マカオ台湾の患者・海外輸入症例・無症状病原体保有者!$BJ$97:$BJ$679</c:f>
              <c:numCache>
                <c:formatCode>m"月"d"日"</c:formatCode>
                <c:ptCount val="5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numCache>
            </c:numRef>
          </c:cat>
          <c:val>
            <c:numRef>
              <c:f>香港マカオ台湾の患者・海外輸入症例・無症状病原体保有者!$BK$97:$BK$679</c:f>
              <c:numCache>
                <c:formatCode>General</c:formatCode>
                <c:ptCount val="5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香港マカオ台湾の患者・海外輸入症例・無症状病原体保有者!$BJ$97:$BJ$679</c:f>
              <c:numCache>
                <c:formatCode>m"月"d"日"</c:formatCode>
                <c:ptCount val="5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numCache>
            </c:numRef>
          </c:cat>
          <c:val>
            <c:numRef>
              <c:f>香港マカオ台湾の患者・海外輸入症例・無症状病原体保有者!$BL$97:$BL$679</c:f>
              <c:numCache>
                <c:formatCode>General</c:formatCode>
                <c:ptCount val="5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香港マカオ台湾の患者・海外輸入症例・無症状病原体保有者!$BE$70:$BE$680</c:f>
              <c:numCache>
                <c:formatCode>m"月"d"日"</c:formatCode>
                <c:ptCount val="6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numCache>
            </c:numRef>
          </c:cat>
          <c:val>
            <c:numRef>
              <c:f>香港マカオ台湾の患者・海外輸入症例・無症状病原体保有者!$BF$70:$BF$680</c:f>
              <c:numCache>
                <c:formatCode>General</c:formatCode>
                <c:ptCount val="61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香港マカオ台湾の患者・海外輸入症例・無症状病原体保有者!$BE$70:$BE$680</c:f>
              <c:numCache>
                <c:formatCode>m"月"d"日"</c:formatCode>
                <c:ptCount val="6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numCache>
            </c:numRef>
          </c:cat>
          <c:val>
            <c:numRef>
              <c:f>香港マカオ台湾の患者・海外輸入症例・無症状病原体保有者!$BG$70:$BG$680</c:f>
              <c:numCache>
                <c:formatCode>General</c:formatCode>
                <c:ptCount val="61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香港マカオ台湾の患者・海外輸入症例・無症状病原体保有者!$BY$29:$BY$680</c:f>
              <c:numCache>
                <c:formatCode>General</c:formatCode>
                <c:ptCount val="65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香港マカオ台湾の患者・海外輸入症例・無症状病原体保有者!$BZ$29:$BZ$680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香港マカオ台湾の患者・海外輸入症例・無症状病原体保有者!$CA$29:$CA$680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香港マカオ台湾の患者・海外輸入症例・無症状病原体保有者!$CC$29:$CC$680</c:f>
              <c:numCache>
                <c:formatCode>General</c:formatCode>
                <c:ptCount val="65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香港マカオ台湾の患者・海外輸入症例・無症状病原体保有者!$CD$29:$CD$680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香港マカオ台湾の患者・海外輸入症例・無症状病原体保有者!$CE$29:$CE$680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香港マカオ台湾の患者・海外輸入症例・無症状病原体保有者!$CJ$29:$CJ$680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香港マカオ台湾の患者・海外輸入症例・無症状病原体保有者!$CG$29:$CG$680</c:f>
              <c:numCache>
                <c:formatCode>General</c:formatCode>
                <c:ptCount val="6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香港マカオ台湾の患者・海外輸入症例・無症状病原体保有者!$CF$29:$CF$680</c:f>
              <c:numCache>
                <c:formatCode>m"月"d"日"</c:formatCode>
                <c:ptCount val="6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numCache>
            </c:numRef>
          </c:cat>
          <c:val>
            <c:numRef>
              <c:f>香港マカオ台湾の患者・海外輸入症例・無症状病原体保有者!$CH$29:$CH$680</c:f>
              <c:numCache>
                <c:formatCode>General</c:formatCode>
                <c:ptCount val="6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香港マカオ台湾の患者・海外輸入症例・無症状病原体保有者!$CM$189:$CM$679</c:f>
              <c:numCache>
                <c:formatCode>m"月"d"日"</c:formatCode>
                <c:ptCount val="4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numCache>
            </c:numRef>
          </c:cat>
          <c:val>
            <c:numRef>
              <c:f>香港マカオ台湾の患者・海外輸入症例・無症状病原体保有者!$CN$189:$CN$679</c:f>
              <c:numCache>
                <c:formatCode>General</c:formatCode>
                <c:ptCount val="4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27</xdr:row>
      <xdr:rowOff>99786</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91"/>
  <sheetViews>
    <sheetView tabSelected="1" zoomScaleNormal="100" workbookViewId="0">
      <pane xSplit="2" ySplit="5" topLeftCell="C671" activePane="bottomRight" state="frozen"/>
      <selection pane="topRight" activeCell="C1" sqref="C1"/>
      <selection pane="bottomLeft" activeCell="A8" sqref="A8"/>
      <selection pane="bottomRight" activeCell="B680" sqref="B68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44503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753</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19:AE382"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+H674-M674-O674</f>
        <v>701</v>
      </c>
      <c r="J674" s="48">
        <v>5</v>
      </c>
      <c r="K674" s="56">
        <f t="shared" ref="K674" si="2925">+J674+K673</f>
        <v>38</v>
      </c>
      <c r="L674" s="48">
        <v>0</v>
      </c>
      <c r="M674" s="89">
        <f t="shared" ref="M674" si="2926">+L674+M673</f>
        <v>4636</v>
      </c>
      <c r="N674" s="48">
        <v>22</v>
      </c>
      <c r="O674" s="89">
        <f t="shared" ref="O674" si="2927">+N674+O673</f>
        <v>91665</v>
      </c>
      <c r="P674" s="111">
        <f t="shared" ref="P674" si="2928">+Q674-Q673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29">+H674+G675</f>
        <v>97080</v>
      </c>
      <c r="I675" s="89">
        <f>+H675-M675-O675</f>
        <v>763</v>
      </c>
      <c r="J675" s="48">
        <v>1</v>
      </c>
      <c r="K675" s="56">
        <f t="shared" ref="K675" si="2930">+J675+K674</f>
        <v>39</v>
      </c>
      <c r="L675" s="48">
        <v>0</v>
      </c>
      <c r="M675" s="89">
        <f t="shared" ref="M675" si="2931">+L675+M674</f>
        <v>4636</v>
      </c>
      <c r="N675" s="48">
        <v>16</v>
      </c>
      <c r="O675" s="89">
        <f t="shared" ref="O675" si="2932">+N675+O674</f>
        <v>91681</v>
      </c>
      <c r="P675" s="111">
        <f t="shared" ref="P675" si="2933">+Q675-Q674</f>
        <v>4660</v>
      </c>
      <c r="Q675" s="57">
        <v>1249288</v>
      </c>
      <c r="R675" s="48">
        <v>748</v>
      </c>
      <c r="S675" s="118"/>
      <c r="T675" s="57">
        <v>46111</v>
      </c>
      <c r="U675" s="78"/>
      <c r="W675" s="1">
        <f t="shared" ref="W675" si="2934">+B675</f>
        <v>44498</v>
      </c>
      <c r="X675" s="122">
        <f t="shared" ref="X675" si="2935">+G675</f>
        <v>78</v>
      </c>
      <c r="Y675">
        <f t="shared" ref="Y675" si="2936">+H675</f>
        <v>97080</v>
      </c>
      <c r="Z675" s="123">
        <f t="shared" ref="Z675" si="2937">+B675</f>
        <v>44498</v>
      </c>
      <c r="AA675">
        <f t="shared" ref="AA675" si="2938">+L675</f>
        <v>0</v>
      </c>
      <c r="AB675">
        <f t="shared" ref="AB675" si="2939">+M675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0">+H675+G676</f>
        <v>97151</v>
      </c>
      <c r="I676" s="89">
        <f>+H676-M676-O676</f>
        <v>814</v>
      </c>
      <c r="J676" s="48">
        <v>-6</v>
      </c>
      <c r="K676" s="56">
        <f t="shared" ref="K676" si="2941">+J676+K675</f>
        <v>33</v>
      </c>
      <c r="L676" s="48">
        <v>0</v>
      </c>
      <c r="M676" s="89">
        <f t="shared" ref="M676" si="2942">+L676+M675</f>
        <v>4636</v>
      </c>
      <c r="N676" s="48">
        <v>20</v>
      </c>
      <c r="O676" s="89">
        <f t="shared" ref="O676" si="2943">+N676+O675</f>
        <v>91701</v>
      </c>
      <c r="P676" s="111">
        <f t="shared" ref="P676" si="2944">+Q676-Q675</f>
        <v>3466</v>
      </c>
      <c r="Q676" s="57">
        <v>1252754</v>
      </c>
      <c r="R676" s="48">
        <v>7341</v>
      </c>
      <c r="S676" s="118"/>
      <c r="T676" s="57">
        <v>42333</v>
      </c>
      <c r="U676" s="78"/>
      <c r="W676" s="1">
        <f t="shared" ref="W676" si="2945">+B676</f>
        <v>44499</v>
      </c>
      <c r="X676" s="122">
        <f t="shared" ref="X676" si="2946">+G676</f>
        <v>71</v>
      </c>
      <c r="Y676">
        <f t="shared" ref="Y676" si="2947">+H676</f>
        <v>97151</v>
      </c>
      <c r="Z676" s="123">
        <f t="shared" ref="Z676" si="2948">+B676</f>
        <v>44499</v>
      </c>
      <c r="AA676">
        <f t="shared" ref="AA676" si="2949">+L676</f>
        <v>0</v>
      </c>
      <c r="AB676">
        <f t="shared" ref="AB676" si="2950">+M676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1">+H676+G677</f>
        <v>97243</v>
      </c>
      <c r="I677" s="89">
        <f>+H677-M677-O677</f>
        <v>869</v>
      </c>
      <c r="J677" s="48">
        <v>0</v>
      </c>
      <c r="K677" s="56">
        <f t="shared" ref="K677" si="2952">+J677+K676</f>
        <v>33</v>
      </c>
      <c r="L677" s="48">
        <v>0</v>
      </c>
      <c r="M677" s="89">
        <f t="shared" ref="M677" si="2953">+L677+M676</f>
        <v>4636</v>
      </c>
      <c r="N677" s="48">
        <v>37</v>
      </c>
      <c r="O677" s="89">
        <f t="shared" ref="O677" si="2954">+N677+O676</f>
        <v>91738</v>
      </c>
      <c r="P677" s="111">
        <f t="shared" ref="P677" si="2955">+Q677-Q676</f>
        <v>2937</v>
      </c>
      <c r="Q677" s="57">
        <v>1255691</v>
      </c>
      <c r="R677" s="48">
        <v>3717</v>
      </c>
      <c r="S677" s="118"/>
      <c r="T677" s="57">
        <v>41548</v>
      </c>
      <c r="U677" s="78"/>
      <c r="W677" s="1">
        <f t="shared" ref="W677" si="2956">+B677</f>
        <v>44500</v>
      </c>
      <c r="X677" s="122">
        <f t="shared" ref="X677" si="2957">+G677</f>
        <v>92</v>
      </c>
      <c r="Y677">
        <f t="shared" ref="Y677" si="2958">+H677</f>
        <v>97243</v>
      </c>
      <c r="Z677" s="123">
        <f t="shared" ref="Z677" si="2959">+B677</f>
        <v>44500</v>
      </c>
      <c r="AA677">
        <f t="shared" ref="AA677" si="2960">+L677</f>
        <v>0</v>
      </c>
      <c r="AB677">
        <f t="shared" ref="AB677" si="2961">+M677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2">+H677+G678</f>
        <v>97314</v>
      </c>
      <c r="I678" s="89">
        <f>+H678-M678-O678</f>
        <v>912</v>
      </c>
      <c r="J678" s="48">
        <v>2</v>
      </c>
      <c r="K678" s="56">
        <f t="shared" ref="K678" si="2963">+J678+K677</f>
        <v>35</v>
      </c>
      <c r="L678" s="48">
        <v>0</v>
      </c>
      <c r="M678" s="89">
        <f t="shared" ref="M678" si="2964">+L678+M677</f>
        <v>4636</v>
      </c>
      <c r="N678" s="48">
        <v>28</v>
      </c>
      <c r="O678" s="89">
        <f t="shared" ref="O678" si="2965">+N678+O677</f>
        <v>91766</v>
      </c>
      <c r="P678" s="111">
        <f t="shared" ref="P678" si="2966">+Q678-Q677</f>
        <v>2869</v>
      </c>
      <c r="Q678" s="57">
        <v>1258560</v>
      </c>
      <c r="R678" s="48">
        <v>5667</v>
      </c>
      <c r="S678" s="118"/>
      <c r="T678" s="57">
        <v>38660</v>
      </c>
      <c r="U678" s="78"/>
      <c r="W678" s="1">
        <f t="shared" ref="W678" si="2967">+B678</f>
        <v>44501</v>
      </c>
      <c r="X678" s="122">
        <f t="shared" ref="X678" si="2968">+G678</f>
        <v>71</v>
      </c>
      <c r="Y678">
        <f t="shared" ref="Y678" si="2969">+H678</f>
        <v>97314</v>
      </c>
      <c r="Z678" s="123">
        <f t="shared" ref="Z678" si="2970">+B678</f>
        <v>44501</v>
      </c>
      <c r="AA678">
        <f t="shared" ref="AA678" si="2971">+L678</f>
        <v>0</v>
      </c>
      <c r="AB678">
        <f t="shared" ref="AB678" si="2972">+M678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3">+H678+G679</f>
        <v>97423</v>
      </c>
      <c r="I679" s="89">
        <f>+H679-M679-O679</f>
        <v>1000</v>
      </c>
      <c r="J679" s="48">
        <v>2</v>
      </c>
      <c r="K679" s="56">
        <f t="shared" ref="K679" si="2974">+J679+K678</f>
        <v>37</v>
      </c>
      <c r="L679" s="48">
        <v>0</v>
      </c>
      <c r="M679" s="89">
        <f t="shared" ref="M679" si="2975">+L679+M678</f>
        <v>4636</v>
      </c>
      <c r="N679" s="48">
        <v>21</v>
      </c>
      <c r="O679" s="89">
        <f t="shared" ref="O679" si="2976">+N679+O678</f>
        <v>91787</v>
      </c>
      <c r="P679" s="111">
        <f t="shared" ref="P679" si="2977">+Q679-Q678</f>
        <v>3562</v>
      </c>
      <c r="Q679" s="57">
        <v>1262122</v>
      </c>
      <c r="R679" s="48">
        <v>2505</v>
      </c>
      <c r="S679" s="118"/>
      <c r="T679" s="57">
        <v>39716</v>
      </c>
      <c r="U679" s="78"/>
      <c r="W679" s="1">
        <f t="shared" ref="W679" si="2978">+B679</f>
        <v>44502</v>
      </c>
      <c r="X679" s="122">
        <f t="shared" ref="X679" si="2979">+G679</f>
        <v>109</v>
      </c>
      <c r="Y679">
        <f t="shared" ref="Y679" si="2980">+H679</f>
        <v>97423</v>
      </c>
      <c r="Z679" s="123">
        <f t="shared" ref="Z679" si="2981">+B679</f>
        <v>44502</v>
      </c>
      <c r="AA679">
        <f t="shared" ref="AA679" si="2982">+L679</f>
        <v>0</v>
      </c>
      <c r="AB679">
        <f t="shared" ref="AB679" si="2983">+M679</f>
        <v>4636</v>
      </c>
      <c r="AC679">
        <v>26</v>
      </c>
      <c r="AE679" s="1">
        <f t="shared" si="2427"/>
        <v>44502</v>
      </c>
      <c r="AF679" s="294">
        <f>+G679-香港マカオ台湾の患者・海外輸入症例・無症状病原体保有者!B678</f>
        <v>93</v>
      </c>
    </row>
    <row r="680" spans="2:32" x14ac:dyDescent="0.55000000000000004">
      <c r="B680" s="77"/>
      <c r="C680" s="48"/>
      <c r="D680" s="84"/>
      <c r="E680" s="110"/>
      <c r="F680" s="57"/>
      <c r="G680" s="48"/>
      <c r="H680" s="89"/>
      <c r="I680" s="89"/>
      <c r="J680" s="48"/>
      <c r="K680" s="56"/>
      <c r="L680" s="48"/>
      <c r="M680" s="89"/>
      <c r="N680" s="48"/>
      <c r="O680" s="89"/>
      <c r="P680" s="111"/>
      <c r="Q680" s="57"/>
      <c r="R680" s="48"/>
      <c r="S680" s="118"/>
      <c r="T680" s="57"/>
      <c r="U680" s="78"/>
      <c r="W680" s="1"/>
      <c r="X680" s="122"/>
      <c r="Z680" s="123"/>
      <c r="AE680" s="1"/>
      <c r="AF680" s="294"/>
    </row>
    <row r="681" spans="2:32" x14ac:dyDescent="0.55000000000000004">
      <c r="B681" s="77"/>
      <c r="C681" s="59"/>
      <c r="D681" s="49"/>
      <c r="E681" s="61"/>
      <c r="F681" s="60"/>
      <c r="G681" s="59"/>
      <c r="H681" s="61"/>
      <c r="I681" s="55"/>
      <c r="J681" s="59"/>
      <c r="K681" s="61"/>
      <c r="L681" s="59"/>
      <c r="M681" s="61"/>
      <c r="N681" s="48"/>
      <c r="O681" s="60"/>
      <c r="P681" s="124"/>
      <c r="Q681" s="60"/>
      <c r="R681" s="48"/>
      <c r="S681" s="60"/>
      <c r="T681" s="60"/>
      <c r="U681" s="78"/>
    </row>
    <row r="682" spans="2:32" ht="9.5" customHeight="1" thickBot="1" x14ac:dyDescent="0.6">
      <c r="B682" s="66"/>
      <c r="C682" s="79"/>
      <c r="D682" s="80"/>
      <c r="E682" s="82"/>
      <c r="F682" s="95"/>
      <c r="G682" s="79"/>
      <c r="H682" s="82"/>
      <c r="I682" s="82"/>
      <c r="J682" s="79"/>
      <c r="K682" s="82"/>
      <c r="L682" s="79"/>
      <c r="M682" s="82"/>
      <c r="N682" s="83"/>
      <c r="O682" s="81"/>
      <c r="P682" s="94"/>
      <c r="Q682" s="95"/>
      <c r="R682" s="120"/>
      <c r="S682" s="95"/>
      <c r="T682" s="95"/>
      <c r="U682" s="67"/>
    </row>
    <row r="684" spans="2:32" ht="13" customHeight="1" x14ac:dyDescent="0.55000000000000004">
      <c r="E684" s="112"/>
      <c r="F684" s="113"/>
      <c r="G684" s="112" t="s">
        <v>80</v>
      </c>
      <c r="H684" s="113"/>
      <c r="I684" s="113"/>
      <c r="J684" s="113"/>
      <c r="U684" s="72"/>
    </row>
    <row r="685" spans="2:32" ht="13" customHeight="1" x14ac:dyDescent="0.55000000000000004">
      <c r="E685" s="112" t="s">
        <v>98</v>
      </c>
      <c r="F685" s="113"/>
      <c r="G685" s="295" t="s">
        <v>79</v>
      </c>
      <c r="H685" s="296"/>
      <c r="I685" s="112" t="s">
        <v>106</v>
      </c>
      <c r="J685" s="113"/>
    </row>
    <row r="686" spans="2:32" ht="13" customHeight="1" x14ac:dyDescent="0.55000000000000004">
      <c r="B686" s="130"/>
      <c r="E686" s="114" t="s">
        <v>108</v>
      </c>
      <c r="F686" s="113"/>
      <c r="G686" s="115"/>
      <c r="H686" s="115"/>
      <c r="I686" s="112" t="s">
        <v>107</v>
      </c>
      <c r="J686" s="113"/>
    </row>
    <row r="687" spans="2:32" ht="18.5" customHeight="1" x14ac:dyDescent="0.55000000000000004">
      <c r="E687" s="112" t="s">
        <v>96</v>
      </c>
      <c r="F687" s="113"/>
      <c r="G687" s="112" t="s">
        <v>97</v>
      </c>
      <c r="H687" s="113"/>
      <c r="I687" s="113"/>
      <c r="J687" s="113"/>
    </row>
    <row r="688" spans="2:32" ht="13" customHeight="1" x14ac:dyDescent="0.55000000000000004">
      <c r="E688" s="112" t="s">
        <v>98</v>
      </c>
      <c r="F688" s="113"/>
      <c r="G688" s="112" t="s">
        <v>99</v>
      </c>
      <c r="H688" s="113"/>
      <c r="I688" s="113"/>
      <c r="J688" s="113"/>
    </row>
    <row r="689" spans="5:10" ht="13" customHeight="1" x14ac:dyDescent="0.55000000000000004">
      <c r="E689" s="112" t="s">
        <v>98</v>
      </c>
      <c r="F689" s="113"/>
      <c r="G689" s="112" t="s">
        <v>100</v>
      </c>
      <c r="H689" s="113"/>
      <c r="I689" s="113"/>
      <c r="J689" s="113"/>
    </row>
    <row r="690" spans="5:10" ht="13" customHeight="1" x14ac:dyDescent="0.55000000000000004">
      <c r="E690" s="112" t="s">
        <v>101</v>
      </c>
      <c r="F690" s="113"/>
      <c r="G690" s="112" t="s">
        <v>102</v>
      </c>
      <c r="H690" s="113"/>
      <c r="I690" s="113"/>
      <c r="J690" s="113"/>
    </row>
    <row r="691" spans="5:10" ht="13" customHeight="1" x14ac:dyDescent="0.55000000000000004">
      <c r="E691" s="112" t="s">
        <v>103</v>
      </c>
      <c r="F691" s="113"/>
      <c r="G691" s="112" t="s">
        <v>104</v>
      </c>
      <c r="H691" s="113"/>
      <c r="I691" s="113"/>
      <c r="J691" s="113"/>
    </row>
  </sheetData>
  <mergeCells count="12">
    <mergeCell ref="G685:H68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84"/>
  <sheetViews>
    <sheetView topLeftCell="A6" zoomScale="96" zoomScaleNormal="96" workbookViewId="0">
      <pane xSplit="1" ySplit="2" topLeftCell="B675" activePane="bottomRight" state="frozen"/>
      <selection activeCell="A6" sqref="A6"/>
      <selection pane="topRight" activeCell="B6" sqref="B6"/>
      <selection pane="bottomLeft" activeCell="A8" sqref="A8"/>
      <selection pane="bottomRight" activeCell="B680" sqref="B680"/>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8"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678" si="6539">+AW669+1</f>
        <v>509</v>
      </c>
      <c r="AX670" s="237">
        <f t="shared" si="6508"/>
        <v>44494</v>
      </c>
      <c r="AY670" s="6">
        <v>3</v>
      </c>
      <c r="AZ670" s="238">
        <f t="shared" si="6509"/>
        <v>417</v>
      </c>
      <c r="BA670" s="238">
        <f t="shared" ref="BA670:BA678" si="6540">+BA666+1</f>
        <v>375</v>
      </c>
      <c r="BB670" s="130">
        <v>0</v>
      </c>
      <c r="BC670" s="27">
        <f t="shared" si="5255"/>
        <v>967</v>
      </c>
      <c r="BD670" s="238">
        <f t="shared" ref="BD670:BD678"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c r="B679" s="240"/>
      <c r="C679" s="154"/>
      <c r="D679" s="154"/>
      <c r="E679" s="147"/>
      <c r="F679" s="147"/>
      <c r="G679" s="147"/>
      <c r="H679" s="135"/>
      <c r="I679" s="147"/>
      <c r="J679" s="135"/>
      <c r="K679" s="42"/>
      <c r="L679" s="146"/>
      <c r="M679" s="147"/>
      <c r="N679" s="135"/>
      <c r="O679" s="135"/>
      <c r="P679" s="147"/>
      <c r="Q679" s="147"/>
      <c r="R679" s="135"/>
      <c r="S679" s="135"/>
      <c r="T679" s="147"/>
      <c r="U679" s="147"/>
      <c r="V679" s="135"/>
      <c r="W679" s="42"/>
      <c r="X679" s="148"/>
      <c r="Y679" s="5"/>
      <c r="Z679" s="75"/>
      <c r="AA679" s="230"/>
      <c r="AB679" s="230"/>
      <c r="AC679" s="231"/>
      <c r="AD679" s="183"/>
      <c r="AE679" s="243"/>
      <c r="AF679" s="155"/>
      <c r="AG679" s="184"/>
      <c r="AH679" s="155"/>
      <c r="AI679" s="184"/>
      <c r="AJ679" s="185"/>
      <c r="AK679" s="186"/>
      <c r="AL679" s="155"/>
      <c r="AM679" s="184"/>
      <c r="AN679" s="155"/>
      <c r="AO679" s="184"/>
      <c r="AP679" s="187"/>
      <c r="AQ679" s="186"/>
      <c r="AR679" s="155"/>
      <c r="AS679" s="184"/>
      <c r="AT679" s="155"/>
      <c r="AU679" s="184"/>
      <c r="AV679" s="188"/>
      <c r="AW679" s="238"/>
      <c r="AX679" s="237"/>
      <c r="AY679" s="6"/>
      <c r="AZ679" s="238"/>
      <c r="BA679" s="238"/>
      <c r="BB679" s="130"/>
      <c r="BC679" s="27"/>
      <c r="BD679" s="238"/>
      <c r="BE679" s="229"/>
      <c r="BF679" s="132"/>
      <c r="BG679" s="132"/>
      <c r="BH679" s="229"/>
      <c r="BI679" s="132"/>
      <c r="BJ679" s="1"/>
      <c r="BN679" s="1"/>
      <c r="BQ679" s="179"/>
      <c r="BX679" s="179"/>
      <c r="CB679" s="179"/>
      <c r="CF679" s="179"/>
      <c r="CI679" s="179"/>
      <c r="CK679" s="1"/>
      <c r="CL679" s="282"/>
      <c r="CM679" s="1"/>
      <c r="CN679" s="283"/>
      <c r="CO679" s="179"/>
    </row>
    <row r="680" spans="1:96" ht="7" customHeight="1" thickBot="1" x14ac:dyDescent="0.6">
      <c r="A680" s="66"/>
      <c r="B680" s="146"/>
      <c r="C680" s="154"/>
      <c r="D680" s="147"/>
      <c r="E680" s="147"/>
      <c r="F680" s="147"/>
      <c r="G680" s="147"/>
      <c r="H680" s="135"/>
      <c r="I680" s="147"/>
      <c r="J680" s="135"/>
      <c r="K680" s="148"/>
      <c r="L680" s="146"/>
      <c r="M680" s="147"/>
      <c r="N680" s="135"/>
      <c r="O680" s="135"/>
      <c r="P680" s="147"/>
      <c r="Q680" s="147"/>
      <c r="R680" s="135"/>
      <c r="S680" s="135"/>
      <c r="T680" s="147"/>
      <c r="U680" s="147"/>
      <c r="V680" s="135"/>
      <c r="W680" s="42"/>
      <c r="X680" s="148"/>
      <c r="Z680" s="66"/>
      <c r="AA680" s="64"/>
      <c r="AB680" s="64"/>
      <c r="AC680" s="64"/>
      <c r="AD680" s="183"/>
      <c r="AE680" s="243"/>
      <c r="AF680" s="155"/>
      <c r="AG680" s="184"/>
      <c r="AH680" s="155"/>
      <c r="AI680" s="184"/>
      <c r="AJ680" s="185"/>
      <c r="AK680" s="186"/>
      <c r="AL680" s="155"/>
      <c r="AM680" s="184"/>
      <c r="AN680" s="155"/>
      <c r="AO680" s="184"/>
      <c r="AP680" s="187"/>
      <c r="AQ680" s="186"/>
      <c r="AR680" s="155"/>
      <c r="AS680" s="184"/>
      <c r="AT680" s="155"/>
      <c r="AU680" s="184"/>
      <c r="AV680" s="188"/>
    </row>
    <row r="681" spans="1:96" x14ac:dyDescent="0.55000000000000004">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AE681">
        <f>SUM(AD443:AD448)</f>
        <v>190</v>
      </c>
      <c r="AY681" s="45" t="s">
        <v>476</v>
      </c>
      <c r="BB681" s="45" t="s">
        <v>475</v>
      </c>
      <c r="BV681">
        <f>SUM(BV442:BV680)</f>
        <v>1199</v>
      </c>
    </row>
    <row r="682" spans="1:96" x14ac:dyDescent="0.55000000000000004">
      <c r="B682">
        <f>SUM(B554:B584)</f>
        <v>832</v>
      </c>
      <c r="AI682" s="259">
        <f>SUM(AI189:AI558)</f>
        <v>205</v>
      </c>
      <c r="AY682" s="45">
        <f>SUM(AY359:AY413)</f>
        <v>69</v>
      </c>
      <c r="BB682" s="45">
        <f>SUM(BB374:BB413)</f>
        <v>941</v>
      </c>
    </row>
    <row r="683" spans="1:96" x14ac:dyDescent="0.55000000000000004">
      <c r="L683">
        <f>SUM(L97:L682)</f>
        <v>12937</v>
      </c>
      <c r="P683">
        <f>SUM(P97:P682)</f>
        <v>2670</v>
      </c>
      <c r="AD683">
        <f>SUM(AD188:AD194)</f>
        <v>82</v>
      </c>
      <c r="AY683" s="45" t="s">
        <v>687</v>
      </c>
    </row>
    <row r="684" spans="1:96" ht="15" customHeight="1" x14ac:dyDescent="0.55000000000000004">
      <c r="A684" s="130"/>
      <c r="D684">
        <f>SUM(B229:B259)</f>
        <v>435</v>
      </c>
      <c r="Z684" s="130"/>
      <c r="AA684" s="130"/>
      <c r="AB684" s="130"/>
      <c r="AC684" s="130"/>
      <c r="AF684">
        <f>SUM(AD188:AD558)</f>
        <v>10740</v>
      </c>
      <c r="AY684" s="45">
        <f>SUM(AY581:AY680)</f>
        <v>47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51"/>
  <sheetViews>
    <sheetView zoomScaleNormal="100" workbookViewId="0">
      <pane xSplit="3" ySplit="1" topLeftCell="D429" activePane="bottomRight" state="frozen"/>
      <selection pane="topRight" activeCell="C1" sqref="C1"/>
      <selection pane="bottomLeft" activeCell="A2" sqref="A2"/>
      <selection pane="bottomRight" activeCell="G439" sqref="G43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f t="shared" ref="B437" si="1002">SUM(D437:AF437)-I437</f>
        <v>19</v>
      </c>
      <c r="C437" s="1">
        <v>44498</v>
      </c>
      <c r="D437">
        <v>5</v>
      </c>
      <c r="E437">
        <v>2</v>
      </c>
      <c r="H437">
        <v>1</v>
      </c>
      <c r="I437" s="265">
        <f t="shared" ref="I437" si="1003">SUM(J437:AE437)</f>
        <v>11</v>
      </c>
      <c r="J437">
        <v>2</v>
      </c>
      <c r="N437">
        <v>1</v>
      </c>
      <c r="S437">
        <v>2</v>
      </c>
      <c r="Y437">
        <v>2</v>
      </c>
      <c r="AE437">
        <v>4</v>
      </c>
      <c r="AG437" s="1">
        <f t="shared" ref="AG437" si="1004">+C437</f>
        <v>44498</v>
      </c>
      <c r="AH437" s="266">
        <f t="shared" ref="AH437" si="1005">+B437</f>
        <v>19</v>
      </c>
      <c r="AI437">
        <f t="shared" ref="AI437" si="1006">+D437</f>
        <v>5</v>
      </c>
    </row>
    <row r="438" spans="2:35" ht="17.5" customHeight="1" x14ac:dyDescent="0.55000000000000004">
      <c r="B438" s="265">
        <f t="shared" ref="B438" si="1007">SUM(D438:AF438)-I438</f>
        <v>23</v>
      </c>
      <c r="C438" s="1">
        <v>44499</v>
      </c>
      <c r="D438">
        <v>9</v>
      </c>
      <c r="E438">
        <v>1</v>
      </c>
      <c r="I438" s="265">
        <f t="shared" ref="I438" si="1008">SUM(J438:AE438)</f>
        <v>13</v>
      </c>
      <c r="N438">
        <v>3</v>
      </c>
      <c r="Q438">
        <v>1</v>
      </c>
      <c r="S438">
        <v>1</v>
      </c>
      <c r="Y438">
        <v>2</v>
      </c>
      <c r="AA438">
        <v>1</v>
      </c>
      <c r="AC438">
        <v>1</v>
      </c>
      <c r="AE438">
        <v>4</v>
      </c>
      <c r="AG438" s="1">
        <f t="shared" ref="AG438" si="1009">+C438</f>
        <v>44499</v>
      </c>
      <c r="AH438" s="266">
        <f t="shared" ref="AH438" si="1010">+B438</f>
        <v>23</v>
      </c>
      <c r="AI438">
        <f t="shared" ref="AI438" si="1011">+D438</f>
        <v>9</v>
      </c>
    </row>
    <row r="439" spans="2:35" ht="17.5" customHeight="1" x14ac:dyDescent="0.55000000000000004">
      <c r="B439" s="265">
        <f t="shared" ref="B439" si="1012">SUM(D439:AF439)-I439</f>
        <v>33</v>
      </c>
      <c r="C439" s="1">
        <v>44500</v>
      </c>
      <c r="D439">
        <v>9</v>
      </c>
      <c r="F439">
        <v>3</v>
      </c>
      <c r="H439">
        <v>3</v>
      </c>
      <c r="I439" s="265">
        <f t="shared" ref="I439" si="1013">SUM(J439:AE439)</f>
        <v>18</v>
      </c>
      <c r="L439">
        <v>1</v>
      </c>
      <c r="N439">
        <v>1</v>
      </c>
      <c r="Y439">
        <v>1</v>
      </c>
      <c r="AA439">
        <v>3</v>
      </c>
      <c r="AD439">
        <v>4</v>
      </c>
      <c r="AE439">
        <v>8</v>
      </c>
      <c r="AG439" s="1">
        <f t="shared" ref="AG439" si="1014">+C439</f>
        <v>44500</v>
      </c>
      <c r="AH439" s="266">
        <f t="shared" ref="AH439" si="1015">+B439</f>
        <v>33</v>
      </c>
      <c r="AI439">
        <f t="shared" ref="AI439" si="1016">+D439</f>
        <v>9</v>
      </c>
    </row>
    <row r="440" spans="2:35" ht="17.5" customHeight="1" x14ac:dyDescent="0.55000000000000004">
      <c r="B440" s="265">
        <f t="shared" ref="B440" si="1017">SUM(D440:AF440)-I440</f>
        <v>17</v>
      </c>
      <c r="C440" s="1">
        <v>44501</v>
      </c>
      <c r="D440">
        <v>5</v>
      </c>
      <c r="E440">
        <v>2</v>
      </c>
      <c r="H440">
        <v>2</v>
      </c>
      <c r="I440" s="265">
        <f t="shared" ref="I440" si="1018">SUM(J440:AE440)</f>
        <v>8</v>
      </c>
      <c r="J440">
        <v>1</v>
      </c>
      <c r="N440">
        <v>1</v>
      </c>
      <c r="AC440">
        <v>1</v>
      </c>
      <c r="AD440">
        <v>2</v>
      </c>
      <c r="AE440">
        <v>3</v>
      </c>
      <c r="AG440" s="1">
        <f t="shared" ref="AG440" si="1019">+C440</f>
        <v>44501</v>
      </c>
      <c r="AH440" s="266">
        <f t="shared" ref="AH440" si="1020">+B440</f>
        <v>17</v>
      </c>
      <c r="AI440">
        <f t="shared" ref="AI440" si="1021">+D440</f>
        <v>5</v>
      </c>
    </row>
    <row r="441" spans="2:35" ht="17.5" customHeight="1" x14ac:dyDescent="0.55000000000000004">
      <c r="B441" s="265">
        <f t="shared" ref="B441" si="1022">SUM(D441:AF441)-I441</f>
        <v>16</v>
      </c>
      <c r="C441" s="1">
        <v>44502</v>
      </c>
      <c r="D441">
        <v>5</v>
      </c>
      <c r="E441">
        <v>4</v>
      </c>
      <c r="F441">
        <v>1</v>
      </c>
      <c r="I441" s="265">
        <f t="shared" ref="I441" si="1023">SUM(J441:AE441)</f>
        <v>6</v>
      </c>
      <c r="N441">
        <v>1</v>
      </c>
      <c r="X441">
        <v>1</v>
      </c>
      <c r="AA441">
        <v>1</v>
      </c>
      <c r="AD441">
        <v>2</v>
      </c>
      <c r="AE441">
        <v>1</v>
      </c>
      <c r="AG441" s="1">
        <f t="shared" ref="AG441" si="1024">+C441</f>
        <v>44502</v>
      </c>
      <c r="AH441" s="266">
        <f t="shared" ref="AH441" si="1025">+B441</f>
        <v>16</v>
      </c>
      <c r="AI441">
        <f t="shared" ref="AI441" si="1026">+D441</f>
        <v>5</v>
      </c>
    </row>
    <row r="442" spans="2:35" ht="17.5" customHeight="1" x14ac:dyDescent="0.55000000000000004">
      <c r="B442" s="265"/>
      <c r="C442" s="1"/>
      <c r="E442" s="293"/>
      <c r="I442" s="265"/>
      <c r="AG442" s="1"/>
      <c r="AH442" s="266"/>
    </row>
    <row r="443" spans="2:35" x14ac:dyDescent="0.55000000000000004">
      <c r="B443" s="240"/>
      <c r="C443" s="1"/>
      <c r="AG443" s="278">
        <v>1</v>
      </c>
    </row>
    <row r="444" spans="2:35" s="264" customFormat="1" ht="5" customHeight="1" x14ac:dyDescent="0.55000000000000004">
      <c r="B444" s="263"/>
      <c r="C444" s="262"/>
      <c r="AF444" s="5"/>
    </row>
    <row r="445" spans="2:35" ht="5.5" customHeight="1" x14ac:dyDescent="0.55000000000000004">
      <c r="B445" s="256"/>
      <c r="C445" s="1"/>
    </row>
    <row r="446" spans="2:35" x14ac:dyDescent="0.55000000000000004">
      <c r="B446">
        <f>SUM(B2:B445)</f>
        <v>7316</v>
      </c>
      <c r="C446" s="1" t="s">
        <v>348</v>
      </c>
      <c r="D446" s="27">
        <f>SUM(D2:D445)</f>
        <v>1852</v>
      </c>
      <c r="E446" s="27">
        <f>SUM(E2:E445)</f>
        <v>1339</v>
      </c>
      <c r="F446" s="27">
        <f>SUM(F2:F445)</f>
        <v>573</v>
      </c>
      <c r="G446" s="27">
        <f>SUM(G2:G445)</f>
        <v>322</v>
      </c>
      <c r="H446" s="27">
        <f>SUM(H2:H445)</f>
        <v>467</v>
      </c>
      <c r="J446">
        <f t="shared" ref="J446:AE446" si="1027">SUM(J2:J445)</f>
        <v>123</v>
      </c>
      <c r="K446">
        <f t="shared" si="1027"/>
        <v>6</v>
      </c>
      <c r="L446">
        <f t="shared" si="1027"/>
        <v>18</v>
      </c>
      <c r="M446">
        <f t="shared" si="1027"/>
        <v>31</v>
      </c>
      <c r="N446">
        <f t="shared" si="1027"/>
        <v>83</v>
      </c>
      <c r="O446">
        <f t="shared" si="1027"/>
        <v>17</v>
      </c>
      <c r="P446">
        <f t="shared" si="1027"/>
        <v>26</v>
      </c>
      <c r="Q446">
        <f t="shared" si="1027"/>
        <v>116</v>
      </c>
      <c r="R446">
        <f t="shared" si="1027"/>
        <v>18</v>
      </c>
      <c r="S446">
        <f t="shared" si="1027"/>
        <v>77</v>
      </c>
      <c r="T446">
        <f t="shared" si="1027"/>
        <v>64</v>
      </c>
      <c r="U446">
        <f t="shared" si="1027"/>
        <v>114</v>
      </c>
      <c r="V446">
        <f t="shared" si="1027"/>
        <v>1</v>
      </c>
      <c r="W446">
        <f t="shared" si="1027"/>
        <v>4</v>
      </c>
      <c r="X446">
        <f t="shared" si="1027"/>
        <v>100</v>
      </c>
      <c r="Y446">
        <f t="shared" si="1027"/>
        <v>136</v>
      </c>
      <c r="Z446">
        <f t="shared" si="1027"/>
        <v>1</v>
      </c>
      <c r="AA446">
        <f t="shared" si="1027"/>
        <v>121</v>
      </c>
      <c r="AB446">
        <f t="shared" si="1027"/>
        <v>53</v>
      </c>
      <c r="AC446">
        <f t="shared" si="1027"/>
        <v>278</v>
      </c>
      <c r="AD446">
        <f t="shared" si="1027"/>
        <v>1157</v>
      </c>
      <c r="AE446">
        <f t="shared" si="1027"/>
        <v>219</v>
      </c>
    </row>
    <row r="447" spans="2:35" x14ac:dyDescent="0.55000000000000004">
      <c r="C447" s="1"/>
    </row>
    <row r="448" spans="2:35" ht="5" customHeight="1" x14ac:dyDescent="0.55000000000000004">
      <c r="C448" s="1"/>
    </row>
    <row r="451" spans="2:10" x14ac:dyDescent="0.55000000000000004">
      <c r="B451" s="240"/>
      <c r="J45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S18" sqref="S1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6"/>
  <sheetViews>
    <sheetView topLeftCell="A2" workbookViewId="0">
      <pane xSplit="2" ySplit="2" topLeftCell="C475" activePane="bottomRight" state="frozen"/>
      <selection activeCell="O24" sqref="O24"/>
      <selection pane="topRight" activeCell="O24" sqref="O24"/>
      <selection pane="bottomLeft" activeCell="O24" sqref="O24"/>
      <selection pane="bottomRight" activeCell="G483" sqref="G48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393</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394</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396</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755</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756</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B483" s="249"/>
      <c r="C483" s="45"/>
      <c r="G483" s="1"/>
      <c r="H483" s="130"/>
      <c r="I483" s="248"/>
      <c r="J483" s="130"/>
      <c r="K483" s="253"/>
      <c r="L483" s="276"/>
      <c r="M483" s="5"/>
      <c r="N483" s="253"/>
      <c r="O483" s="130"/>
      <c r="P483" s="130"/>
      <c r="Q483" s="6"/>
      <c r="R483" s="277"/>
      <c r="S483" s="239"/>
      <c r="T483" s="254"/>
      <c r="U483" s="279"/>
      <c r="V483" s="5"/>
      <c r="W483" s="27"/>
      <c r="X483" s="254"/>
      <c r="Y483" s="5"/>
      <c r="Z483" s="251"/>
    </row>
    <row r="484" spans="1:26" x14ac:dyDescent="0.55000000000000004">
      <c r="B484" s="249"/>
      <c r="C484" s="45"/>
      <c r="G484" s="1"/>
      <c r="H484" s="129"/>
      <c r="I484" s="286"/>
      <c r="J484" s="129"/>
      <c r="K484" s="287"/>
      <c r="L484" s="288"/>
      <c r="M484" s="286"/>
      <c r="N484" s="287"/>
      <c r="O484" s="129"/>
      <c r="P484" s="286"/>
      <c r="Q484" s="289"/>
      <c r="R484" s="290"/>
      <c r="S484" s="289"/>
      <c r="T484" s="129"/>
      <c r="U484" s="291"/>
      <c r="V484" s="286"/>
      <c r="W484" s="286"/>
      <c r="X484" s="129"/>
      <c r="Y484" s="286"/>
      <c r="Z484" s="129"/>
    </row>
    <row r="485" spans="1:26" ht="7.5" customHeight="1" x14ac:dyDescent="0.55000000000000004">
      <c r="H485" s="286"/>
      <c r="I485" s="286"/>
      <c r="J485" s="286"/>
      <c r="K485" s="286"/>
      <c r="L485" s="292"/>
      <c r="M485" s="286"/>
      <c r="N485" s="286"/>
      <c r="O485" s="286"/>
      <c r="P485" s="286"/>
      <c r="Q485" s="286"/>
      <c r="R485" s="292"/>
      <c r="S485" s="286"/>
      <c r="T485" s="286"/>
      <c r="U485" s="286"/>
      <c r="V485" s="286"/>
      <c r="W485" s="286"/>
      <c r="X485" s="129"/>
      <c r="Y485" s="286"/>
      <c r="Z485" s="129"/>
    </row>
    <row r="486" spans="1:26" x14ac:dyDescent="0.55000000000000004">
      <c r="H486" s="286"/>
      <c r="I486" s="286"/>
      <c r="J486" s="286"/>
      <c r="K486" s="286"/>
      <c r="L486" s="292"/>
      <c r="M486" s="286"/>
      <c r="N486" s="286"/>
      <c r="O486" s="286"/>
      <c r="P486" s="286"/>
      <c r="Q486" s="286"/>
      <c r="R486" s="292"/>
      <c r="S486" s="286"/>
      <c r="T486" s="286"/>
      <c r="U486" s="286"/>
      <c r="V486" s="286"/>
      <c r="W486" s="286"/>
      <c r="X486" s="129"/>
      <c r="Y486" s="286"/>
      <c r="Z48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2021-11-04T01:38:15Z</dcterms:modified>
</cp:coreProperties>
</file>