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1D77C3A2-3763-43C3-9FC8-62C539E00238}"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R736" i="5" l="1"/>
  <c r="CQ736" i="5"/>
  <c r="CP736" i="5"/>
  <c r="CO736" i="5"/>
  <c r="CN736" i="5"/>
  <c r="CJ736" i="5"/>
  <c r="CI736" i="5"/>
  <c r="CH736" i="5"/>
  <c r="CG736" i="5"/>
  <c r="CF736" i="5"/>
  <c r="CE736" i="5"/>
  <c r="CD736" i="5"/>
  <c r="CC736" i="5"/>
  <c r="CB736" i="5"/>
  <c r="CA736" i="5"/>
  <c r="BZ736" i="5"/>
  <c r="BY736" i="5"/>
  <c r="BX736" i="5"/>
  <c r="BT736" i="5"/>
  <c r="BS736" i="5"/>
  <c r="BR736" i="5"/>
  <c r="BQ736" i="5"/>
  <c r="BO736" i="5"/>
  <c r="BM736" i="5"/>
  <c r="BL736" i="5"/>
  <c r="BK736" i="5" s="1"/>
  <c r="BH736" i="5"/>
  <c r="BF736" i="5"/>
  <c r="BD736" i="5"/>
  <c r="BC736" i="5"/>
  <c r="BA736" i="5"/>
  <c r="AZ736" i="5"/>
  <c r="AX736" i="5"/>
  <c r="AW736" i="5"/>
  <c r="AU736" i="5"/>
  <c r="AS736" i="5"/>
  <c r="AQ736" i="5"/>
  <c r="AO736" i="5"/>
  <c r="AM736" i="5"/>
  <c r="AK736" i="5"/>
  <c r="AG736" i="5"/>
  <c r="AE736" i="5"/>
  <c r="AD736" i="5"/>
  <c r="CL736" i="5" s="1"/>
  <c r="AC736" i="5"/>
  <c r="AB736" i="5"/>
  <c r="AA736" i="5"/>
  <c r="Z736" i="5"/>
  <c r="CM736" i="5" s="1"/>
  <c r="Y736" i="5"/>
  <c r="C736" i="5"/>
  <c r="BI736" i="5" s="1"/>
  <c r="BG736" i="5" s="1"/>
  <c r="AF737" i="2"/>
  <c r="AE737" i="2"/>
  <c r="AB737" i="2"/>
  <c r="AA737" i="2"/>
  <c r="Z737" i="2"/>
  <c r="Y737" i="2"/>
  <c r="X737" i="2"/>
  <c r="W737" i="2"/>
  <c r="I737" i="2"/>
  <c r="H737" i="2"/>
  <c r="P737" i="2"/>
  <c r="O737" i="2"/>
  <c r="M737" i="2"/>
  <c r="K737" i="2"/>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CK736" i="5" l="1"/>
  <c r="BE736" i="5"/>
  <c r="BJ736" i="5" s="1"/>
  <c r="BN736" i="5" s="1"/>
  <c r="BV736" i="5"/>
  <c r="BW736" i="5" s="1"/>
  <c r="D736" i="5"/>
  <c r="BP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P732" i="5"/>
  <c r="CO732" i="5"/>
  <c r="CN732" i="5"/>
  <c r="CJ732" i="5"/>
  <c r="CI732" i="5"/>
  <c r="CF732" i="5"/>
  <c r="CE732" i="5"/>
  <c r="CD732" i="5"/>
  <c r="CC732" i="5"/>
  <c r="CB732" i="5"/>
  <c r="CA732" i="5"/>
  <c r="BZ732" i="5"/>
  <c r="BY732" i="5"/>
  <c r="BX732" i="5"/>
  <c r="BT732" i="5"/>
  <c r="BS732" i="5"/>
  <c r="BR732" i="5"/>
  <c r="BQ732" i="5"/>
  <c r="BM732" i="5"/>
  <c r="BL732" i="5"/>
  <c r="BH732" i="5"/>
  <c r="BF732" i="5"/>
  <c r="BE732" i="5"/>
  <c r="BJ732" i="5" s="1"/>
  <c r="BN732" i="5" s="1"/>
  <c r="AX732" i="5"/>
  <c r="AU732" i="5"/>
  <c r="CQ732" i="5" s="1"/>
  <c r="AS732" i="5"/>
  <c r="CR732" i="5" s="1"/>
  <c r="AQ732" i="5"/>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AQ731" i="5"/>
  <c r="CP731" i="5" s="1"/>
  <c r="AO731" i="5"/>
  <c r="AM731" i="5"/>
  <c r="AK731" i="5"/>
  <c r="AG731" i="5"/>
  <c r="CH731" i="5" s="1"/>
  <c r="P732" i="2"/>
  <c r="CR731" i="5"/>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0" i="5" l="1"/>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04" i="7"/>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AQ688" i="5"/>
  <c r="CP688" i="5" s="1"/>
  <c r="AO688" i="5"/>
  <c r="AM688" i="5"/>
  <c r="AK688" i="5"/>
  <c r="AI688" i="5"/>
  <c r="CN688" i="5" s="1"/>
  <c r="AG688" i="5"/>
  <c r="CH688" i="5" s="1"/>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AH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37" i="7" l="1"/>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33" i="7" l="1"/>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21" i="7" l="1"/>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AH390" i="7" s="1"/>
  <c r="Y431" i="6"/>
  <c r="V431" i="6"/>
  <c r="U431" i="6"/>
  <c r="B740"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2" i="7" l="1"/>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AH364" i="7" s="1"/>
  <c r="Y405" i="6"/>
  <c r="V405" i="6"/>
  <c r="U405" i="6"/>
  <c r="AA602" i="2"/>
  <c r="Z602" i="2"/>
  <c r="X602" i="2"/>
  <c r="W602" i="2"/>
  <c r="P602" i="2"/>
  <c r="AH365" i="7" l="1"/>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5" i="7" l="1"/>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42" i="5"/>
  <c r="AS581" i="5"/>
  <c r="CR581" i="5" s="1"/>
  <c r="AG581" i="5"/>
  <c r="CH581" i="5" s="1"/>
  <c r="X504"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6" i="7" l="1"/>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2" i="7" l="1"/>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5" i="7" l="1"/>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23" i="7" l="1"/>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7" i="7" l="1"/>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297" i="7" l="1"/>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AH280" i="7" s="1"/>
  <c r="Y321" i="6"/>
  <c r="V321" i="6"/>
  <c r="U321" i="6"/>
  <c r="AG516" i="5"/>
  <c r="AH283" i="7" l="1"/>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04"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67" i="7" l="1"/>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04"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04"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6" i="7" l="1"/>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39" i="5" s="1"/>
  <c r="CG443" i="5"/>
  <c r="AE739"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H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0" i="7" l="1"/>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K186" i="7" s="1"/>
  <c r="AH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J185" i="7"/>
  <c r="AG185" i="7"/>
  <c r="J185" i="7"/>
  <c r="B185" i="7" s="1"/>
  <c r="AK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H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H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74" i="7" l="1"/>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AH156" i="7" s="1"/>
  <c r="J155" i="7"/>
  <c r="Y197" i="6"/>
  <c r="V197" i="6"/>
  <c r="U197" i="6"/>
  <c r="AH158" i="7" l="1"/>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H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7" i="7" l="1"/>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40" i="5"/>
  <c r="CI378" i="5" l="1"/>
  <c r="CF378" i="5"/>
  <c r="CE378" i="5"/>
  <c r="CD378" i="5"/>
  <c r="CC378" i="5"/>
  <c r="CB378" i="5"/>
  <c r="CA378" i="5"/>
  <c r="BZ378" i="5"/>
  <c r="BY378" i="5"/>
  <c r="BX378" i="5"/>
  <c r="BT378" i="5"/>
  <c r="BS378" i="5"/>
  <c r="BR378" i="5"/>
  <c r="BQ378" i="5"/>
  <c r="BL378" i="5"/>
  <c r="BM378" i="5"/>
  <c r="BH378" i="5"/>
  <c r="BF378" i="5"/>
  <c r="BB740"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04"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H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K113" i="7" s="1"/>
  <c r="AH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BK351" i="5" l="1"/>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AH93" i="7" l="1"/>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AH75" i="7" l="1"/>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04"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AH55" i="7" s="1"/>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504" i="7"/>
  <c r="AD504" i="7"/>
  <c r="AB504" i="7"/>
  <c r="G504" i="7"/>
  <c r="Y504" i="7"/>
  <c r="N504" i="7"/>
  <c r="E504"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09"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42"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40"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42" i="5"/>
  <c r="AD741"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41" i="5"/>
  <c r="L741"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K3" i="7"/>
  <c r="AH3" i="7" s="1"/>
  <c r="AK2" i="7"/>
  <c r="AH2" i="7" s="1"/>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04" i="7"/>
  <c r="T504" i="7"/>
  <c r="R504" i="7"/>
  <c r="Z504" i="7"/>
  <c r="AC504"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Y714" i="2"/>
  <c r="Y713" i="2"/>
  <c r="Y712" i="2"/>
  <c r="Y711" i="2"/>
  <c r="AB475" i="2"/>
  <c r="M476" i="2"/>
  <c r="M477" i="2" s="1"/>
  <c r="M478" i="2" s="1"/>
  <c r="M479" i="2" s="1"/>
  <c r="M480" i="2" s="1"/>
  <c r="M481" i="2" s="1"/>
  <c r="M482" i="2" s="1"/>
  <c r="M483" i="2" s="1"/>
  <c r="M484" i="2" s="1"/>
  <c r="M485" i="2" s="1"/>
  <c r="I475" i="2"/>
  <c r="Y736" i="2" l="1"/>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W540" i="6" s="1"/>
  <c r="M607" i="2"/>
  <c r="M608" i="2" s="1"/>
  <c r="M609" i="2" s="1"/>
  <c r="AB606" i="2"/>
  <c r="I606" i="2"/>
  <c r="AB605" i="2"/>
  <c r="I605" i="2"/>
  <c r="AB604" i="2"/>
  <c r="I604" i="2"/>
  <c r="B369" i="7"/>
  <c r="AK369" i="7" s="1"/>
  <c r="AH369" i="7" s="1"/>
  <c r="AJ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04" i="7"/>
  <c r="AJ371" i="7"/>
  <c r="S504" i="7"/>
  <c r="B371" i="7"/>
  <c r="AK371" i="7" s="1"/>
  <c r="AH371" i="7" s="1"/>
  <c r="U504"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504" i="7"/>
  <c r="M504" i="7"/>
  <c r="K504" i="7"/>
  <c r="AJ392" i="7"/>
  <c r="I504" i="7"/>
  <c r="B392" i="7"/>
  <c r="AK392" i="7" s="1"/>
  <c r="AH392" i="7" s="1"/>
  <c r="F504"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D504" i="7"/>
  <c r="B455" i="7"/>
  <c r="AK455" i="7" s="1"/>
  <c r="AJ455" i="7"/>
  <c r="B504" i="7" l="1"/>
  <c r="AH455" i="7"/>
  <c r="I699" i="2"/>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AB713" i="2"/>
  <c r="I713" i="2"/>
  <c r="AB712" i="2"/>
  <c r="I712" i="2"/>
  <c r="AB711" i="2"/>
  <c r="I711" i="2"/>
  <c r="AB736" i="2" l="1"/>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alcChain>
</file>

<file path=xl/sharedStrings.xml><?xml version="1.0" encoding="utf-8"?>
<sst xmlns="http://schemas.openxmlformats.org/spreadsheetml/2006/main" count="1062" uniqueCount="764">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</sst>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0000FF"/>
      <color rgb="FF996633"/>
      <color rgb="FFFFFF00"/>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国家衛健委発表に基づく感染状況!$W$27:$W$740</c:f>
              <c:numCache>
                <c:formatCode>m"月"d"日"</c:formatCode>
                <c:ptCount val="7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numCache>
            </c:numRef>
          </c:cat>
          <c:val>
            <c:numRef>
              <c:f>国家衛健委発表に基づく感染状況!$X$27:$X$740</c:f>
              <c:numCache>
                <c:formatCode>#,##0_);[Red]\(#,##0\)</c:formatCode>
                <c:ptCount val="71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国家衛健委発表に基づく感染状況!$W$27:$W$740</c:f>
              <c:numCache>
                <c:formatCode>m"月"d"日"</c:formatCode>
                <c:ptCount val="7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numCache>
            </c:numRef>
          </c:cat>
          <c:val>
            <c:numRef>
              <c:f>国家衛健委発表に基づく感染状況!$Y$27:$Y$740</c:f>
              <c:numCache>
                <c:formatCode>General</c:formatCode>
                <c:ptCount val="71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香港マカオ台湾の患者・海外輸入症例・無症状病原体保有者!$CK$189:$CK$738</c:f>
              <c:numCache>
                <c:formatCode>m"月"d"日"</c:formatCode>
                <c:ptCount val="55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numCache>
            </c:numRef>
          </c:cat>
          <c:val>
            <c:numRef>
              <c:f>香港マカオ台湾の患者・海外輸入症例・無症状病原体保有者!$CL$189:$CL$738</c:f>
              <c:numCache>
                <c:formatCode>General</c:formatCode>
                <c:ptCount val="55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省市別輸入症例数変化!$C$2:$C$502</c:f>
              <c:numCache>
                <c:formatCode>m"月"d"日"</c:formatCode>
                <c:ptCount val="5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numCache>
            </c:numRef>
          </c:cat>
          <c:val>
            <c:numRef>
              <c:f>省市別輸入症例数変化!$D$2:$D$502</c:f>
              <c:numCache>
                <c:formatCode>General</c:formatCode>
                <c:ptCount val="50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省市別輸入症例数変化!$C$2:$C$502</c:f>
              <c:numCache>
                <c:formatCode>m"月"d"日"</c:formatCode>
                <c:ptCount val="5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numCache>
            </c:numRef>
          </c:cat>
          <c:val>
            <c:numRef>
              <c:f>省市別輸入症例数変化!$E$2:$E$502</c:f>
              <c:numCache>
                <c:formatCode>General</c:formatCode>
                <c:ptCount val="50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省市別輸入症例数変化!$C$2:$C$502</c:f>
              <c:numCache>
                <c:formatCode>m"月"d"日"</c:formatCode>
                <c:ptCount val="5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numCache>
            </c:numRef>
          </c:cat>
          <c:val>
            <c:numRef>
              <c:f>省市別輸入症例数変化!$F$2:$F$502</c:f>
              <c:numCache>
                <c:formatCode>General</c:formatCode>
                <c:ptCount val="50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省市別輸入症例数変化!$C$2:$C$502</c:f>
              <c:numCache>
                <c:formatCode>m"月"d"日"</c:formatCode>
                <c:ptCount val="5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numCache>
            </c:numRef>
          </c:cat>
          <c:val>
            <c:numRef>
              <c:f>省市別輸入症例数変化!$G$2:$G$502</c:f>
              <c:numCache>
                <c:formatCode>General</c:formatCode>
                <c:ptCount val="501"/>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省市別輸入症例数変化!$C$2:$C$502</c:f>
              <c:numCache>
                <c:formatCode>m"月"d"日"</c:formatCode>
                <c:ptCount val="5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numCache>
            </c:numRef>
          </c:cat>
          <c:val>
            <c:numRef>
              <c:f>省市別輸入症例数変化!$H$2:$H$502</c:f>
              <c:numCache>
                <c:formatCode>General</c:formatCode>
                <c:ptCount val="50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省市別輸入症例数変化!$C$2:$C$502</c:f>
              <c:numCache>
                <c:formatCode>m"月"d"日"</c:formatCode>
                <c:ptCount val="5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numCache>
            </c:numRef>
          </c:cat>
          <c:val>
            <c:numRef>
              <c:f>省市別輸入症例数変化!$I$2:$I$502</c:f>
              <c:numCache>
                <c:formatCode>General</c:formatCode>
                <c:ptCount val="50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省市別輸入症例数変化!$C$2:$C$502</c:f>
              <c:numCache>
                <c:formatCode>m"月"d"日"</c:formatCode>
                <c:ptCount val="5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numCache>
            </c:numRef>
          </c:cat>
          <c:val>
            <c:numRef>
              <c:f>省市別輸入症例数変化!$J$2:$J$502</c:f>
              <c:numCache>
                <c:formatCode>0_);[Red]\(0\)</c:formatCode>
                <c:ptCount val="501"/>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0"/>
          <c:order val="0"/>
          <c:tx>
            <c:strRef>
              <c:f>省市別輸入症例数変化!$AH$1</c:f>
              <c:strCache>
                <c:ptCount val="1"/>
                <c:pt idx="0">
                  <c:v>その他</c:v>
                </c:pt>
              </c:strCache>
            </c:strRef>
          </c:tx>
          <c:spPr>
            <a:solidFill>
              <a:srgbClr val="7030A0"/>
            </a:solidFill>
            <a:ln>
              <a:noFill/>
            </a:ln>
            <a:effectLst/>
          </c:spPr>
          <c:invertIfNegative val="0"/>
          <c:val>
            <c:numRef>
              <c:f>省市別輸入症例数変化!$AH$2:$AH$500</c:f>
              <c:numCache>
                <c:formatCode>0_);[Red]\(0\)</c:formatCode>
                <c:ptCount val="499"/>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numCache>
            </c:numRef>
          </c:val>
          <c:extLst>
            <c:ext xmlns:c16="http://schemas.microsoft.com/office/drawing/2014/chart" uri="{C3380CC4-5D6E-409C-BE32-E72D297353CC}">
              <c16:uniqueId val="{00000000-77FA-4870-B06E-E0008896B8AA}"/>
            </c:ext>
          </c:extLst>
        </c:ser>
        <c:ser>
          <c:idx val="1"/>
          <c:order val="1"/>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2-34F5-4F88-9B5F-E76A79FBFABE}"/>
              </c:ext>
            </c:extLst>
          </c:dPt>
          <c:dPt>
            <c:idx val="375"/>
            <c:invertIfNegative val="0"/>
            <c:bubble3D val="0"/>
            <c:extLst>
              <c:ext xmlns:c16="http://schemas.microsoft.com/office/drawing/2014/chart" uri="{C3380CC4-5D6E-409C-BE32-E72D297353CC}">
                <c16:uniqueId val="{00000002-1B57-4CEC-9C86-113571F64A75}"/>
              </c:ext>
            </c:extLst>
          </c:dPt>
          <c:val>
            <c:numRef>
              <c:f>省市別輸入症例数変化!$AI$2:$AI$500</c:f>
              <c:numCache>
                <c:formatCode>0_);[Red]\(0\)</c:formatCode>
                <c:ptCount val="49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numCache>
            </c:numRef>
          </c:val>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省市別輸入症例数変化!$AJ$2:$AJ$500</c:f>
              <c:numCache>
                <c:formatCode>General</c:formatCode>
                <c:ptCount val="49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numCache>
            </c:numRef>
          </c:val>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39736852589410282"/>
          <c:y val="0.15798546973492711"/>
          <c:w val="0.21890091000972012"/>
          <c:h val="0.1683047110157363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香港マカオ台湾の患者・海外輸入症例・無症状病原体保有者!$BQ$29:$BQ$738</c:f>
              <c:numCache>
                <c:formatCode>m"月"d"日"</c:formatCode>
                <c:ptCount val="7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numCache>
            </c:numRef>
          </c:cat>
          <c:val>
            <c:numRef>
              <c:f>香港マカオ台湾の患者・海外輸入症例・無症状病原体保有者!$BR$29:$BR$738</c:f>
              <c:numCache>
                <c:formatCode>General</c:formatCode>
                <c:ptCount val="71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香港マカオ台湾の患者・海外輸入症例・無症状病原体保有者!$BQ$29:$BQ$738</c:f>
              <c:numCache>
                <c:formatCode>m"月"d"日"</c:formatCode>
                <c:ptCount val="7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numCache>
            </c:numRef>
          </c:cat>
          <c:val>
            <c:numRef>
              <c:f>香港マカオ台湾の患者・海外輸入症例・無症状病原体保有者!$BS$29:$BS$738</c:f>
              <c:numCache>
                <c:formatCode>General</c:formatCode>
                <c:ptCount val="7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香港マカオ台湾の患者・海外輸入症例・無症状病原体保有者!$BQ$29:$BQ$738</c:f>
              <c:numCache>
                <c:formatCode>m"月"d"日"</c:formatCode>
                <c:ptCount val="7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numCache>
            </c:numRef>
          </c:cat>
          <c:val>
            <c:numRef>
              <c:f>香港マカオ台湾の患者・海外輸入症例・無症状病原体保有者!$BT$29:$BT$738</c:f>
              <c:numCache>
                <c:formatCode>General</c:formatCode>
                <c:ptCount val="71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香港マカオ台湾の患者・海外輸入症例・無症状病原体保有者!$AX$169:$AX$738</c:f>
              <c:numCache>
                <c:formatCode>m"月"d"日"</c:formatCode>
                <c:ptCount val="57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numCache>
            </c:numRef>
          </c:cat>
          <c:val>
            <c:numRef>
              <c:f>香港マカオ台湾の患者・海外輸入症例・無症状病原体保有者!$AY$169:$AY$738</c:f>
              <c:numCache>
                <c:formatCode>General</c:formatCode>
                <c:ptCount val="57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香港マカオ台湾の患者・海外輸入症例・無症状病原体保有者!$AX$169:$AX$738</c:f>
              <c:numCache>
                <c:formatCode>m"月"d"日"</c:formatCode>
                <c:ptCount val="57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numCache>
            </c:numRef>
          </c:cat>
          <c:val>
            <c:numRef>
              <c:f>香港マカオ台湾の患者・海外輸入症例・無症状病原体保有者!$BB$169:$BB$738</c:f>
              <c:numCache>
                <c:formatCode>General</c:formatCode>
                <c:ptCount val="57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香港マカオ台湾の患者・海外輸入症例・無症状病原体保有者!$AX$169:$AX$738</c:f>
              <c:numCache>
                <c:formatCode>m"月"d"日"</c:formatCode>
                <c:ptCount val="57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numCache>
            </c:numRef>
          </c:cat>
          <c:val>
            <c:numRef>
              <c:f>香港マカオ台湾の患者・海外輸入症例・無症状病原体保有者!$AZ$169:$AZ$738</c:f>
              <c:numCache>
                <c:formatCode>General</c:formatCode>
                <c:ptCount val="57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香港マカオ台湾の患者・海外輸入症例・無症状病原体保有者!$AX$169:$AX$738</c:f>
              <c:numCache>
                <c:formatCode>m"月"d"日"</c:formatCode>
                <c:ptCount val="57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numCache>
            </c:numRef>
          </c:cat>
          <c:val>
            <c:numRef>
              <c:f>香港マカオ台湾の患者・海外輸入症例・無症状病原体保有者!$BC$169:$BC$738</c:f>
              <c:numCache>
                <c:formatCode>General</c:formatCode>
                <c:ptCount val="57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新疆の情況!$U$6:$U$543</c:f>
              <c:strCache>
                <c:ptCount val="53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strCache>
            </c:strRef>
          </c:cat>
          <c:val>
            <c:numRef>
              <c:f>新疆の情況!$V$6:$V$543</c:f>
              <c:numCache>
                <c:formatCode>General</c:formatCode>
                <c:ptCount val="538"/>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新疆の情況!$U$6:$U$543</c:f>
              <c:strCache>
                <c:ptCount val="53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strCache>
            </c:strRef>
          </c:cat>
          <c:val>
            <c:numRef>
              <c:f>新疆の情況!$Y$6:$Y$543</c:f>
              <c:numCache>
                <c:formatCode>General</c:formatCode>
                <c:ptCount val="538"/>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新疆の情況!$U$6:$U$543</c:f>
              <c:strCache>
                <c:ptCount val="53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strCache>
            </c:strRef>
          </c:cat>
          <c:val>
            <c:numRef>
              <c:f>新疆の情況!$W$6:$W$543</c:f>
              <c:numCache>
                <c:formatCode>General</c:formatCode>
                <c:ptCount val="538"/>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新疆の情況!$U$6:$U$543</c:f>
              <c:strCache>
                <c:ptCount val="53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strCache>
            </c:strRef>
          </c:cat>
          <c:val>
            <c:numRef>
              <c:f>新疆の情況!$X$6:$X$543</c:f>
              <c:numCache>
                <c:formatCode>General</c:formatCode>
                <c:ptCount val="538"/>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新疆の情況!$U$6:$U$543</c:f>
              <c:strCache>
                <c:ptCount val="53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strCache>
            </c:strRef>
          </c:cat>
          <c:val>
            <c:numRef>
              <c:f>新疆の情況!$Z$6:$Z$543</c:f>
              <c:numCache>
                <c:formatCode>General</c:formatCode>
                <c:ptCount val="538"/>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国家衛健委発表に基づく感染状況!$W$27:$W$740</c:f>
              <c:numCache>
                <c:formatCode>m"月"d"日"</c:formatCode>
                <c:ptCount val="7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numCache>
            </c:numRef>
          </c:cat>
          <c:val>
            <c:numRef>
              <c:f>国家衛健委発表に基づく感染状況!$X$27:$X$740</c:f>
              <c:numCache>
                <c:formatCode>#,##0_);[Red]\(#,##0\)</c:formatCode>
                <c:ptCount val="71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国家衛健委発表に基づく感染状況!$W$27:$W$740</c:f>
              <c:numCache>
                <c:formatCode>m"月"d"日"</c:formatCode>
                <c:ptCount val="7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numCache>
            </c:numRef>
          </c:cat>
          <c:val>
            <c:numRef>
              <c:f>国家衛健委発表に基づく感染状況!$Y$27:$Y$740</c:f>
              <c:numCache>
                <c:formatCode>General</c:formatCode>
                <c:ptCount val="71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国家衛健委発表に基づく感染状況!$Z$27:$Z$740</c:f>
              <c:numCache>
                <c:formatCode>m"月"d"日"</c:formatCode>
                <c:ptCount val="7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numCache>
            </c:numRef>
          </c:cat>
          <c:val>
            <c:numRef>
              <c:f>国家衛健委発表に基づく感染状況!$AA$27:$AA$740</c:f>
              <c:numCache>
                <c:formatCode>General</c:formatCode>
                <c:ptCount val="71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国家衛健委発表に基づく感染状況!$Z$27:$Z$740</c:f>
              <c:numCache>
                <c:formatCode>m"月"d"日"</c:formatCode>
                <c:ptCount val="7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numCache>
            </c:numRef>
          </c:cat>
          <c:val>
            <c:numRef>
              <c:f>国家衛健委発表に基づく感染状況!$AB$27:$AB$740</c:f>
              <c:numCache>
                <c:formatCode>General</c:formatCode>
                <c:ptCount val="71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国家衛健委発表に基づく感染状況!$W$27:$W$740</c:f>
              <c:numCache>
                <c:formatCode>m"月"d"日"</c:formatCode>
                <c:ptCount val="7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numCache>
            </c:numRef>
          </c:cat>
          <c:val>
            <c:numRef>
              <c:f>国家衛健委発表に基づく感染状況!$X$27:$X$740</c:f>
              <c:numCache>
                <c:formatCode>#,##0_);[Red]\(#,##0\)</c:formatCode>
                <c:ptCount val="71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国家衛健委発表に基づく感染状況!$W$27:$W$740</c:f>
              <c:numCache>
                <c:formatCode>m"月"d"日"</c:formatCode>
                <c:ptCount val="7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numCache>
            </c:numRef>
          </c:cat>
          <c:val>
            <c:numRef>
              <c:f>国家衛健委発表に基づく感染状況!$Y$27:$Y$740</c:f>
              <c:numCache>
                <c:formatCode>General</c:formatCode>
                <c:ptCount val="71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国家衛健委発表に基づく感染状況!$Z$27:$Z$740</c:f>
              <c:numCache>
                <c:formatCode>m"月"d"日"</c:formatCode>
                <c:ptCount val="7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numCache>
            </c:numRef>
          </c:cat>
          <c:val>
            <c:numRef>
              <c:f>国家衛健委発表に基づく感染状況!$AA$27:$AA$740</c:f>
              <c:numCache>
                <c:formatCode>General</c:formatCode>
                <c:ptCount val="71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国家衛健委発表に基づく感染状況!$Z$27:$Z$740</c:f>
              <c:numCache>
                <c:formatCode>m"月"d"日"</c:formatCode>
                <c:ptCount val="7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numCache>
            </c:numRef>
          </c:cat>
          <c:val>
            <c:numRef>
              <c:f>国家衛健委発表に基づく感染状況!$AB$27:$AB$740</c:f>
              <c:numCache>
                <c:formatCode>General</c:formatCode>
                <c:ptCount val="71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国家衛健委発表に基づく感染状況!$Z$27:$Z$740</c:f>
              <c:numCache>
                <c:formatCode>m"月"d"日"</c:formatCode>
                <c:ptCount val="7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numCache>
            </c:numRef>
          </c:cat>
          <c:val>
            <c:numRef>
              <c:f>国家衛健委発表に基づく感染状況!$AA$27:$AA$740</c:f>
              <c:numCache>
                <c:formatCode>General</c:formatCode>
                <c:ptCount val="71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国家衛健委発表に基づく感染状況!$Z$27:$Z$740</c:f>
              <c:numCache>
                <c:formatCode>m"月"d"日"</c:formatCode>
                <c:ptCount val="7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numCache>
            </c:numRef>
          </c:cat>
          <c:val>
            <c:numRef>
              <c:f>国家衛健委発表に基づく感染状況!$AB$27:$AB$740</c:f>
              <c:numCache>
                <c:formatCode>General</c:formatCode>
                <c:ptCount val="71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国家衛健委発表に基づく感染状況!$W$27:$W$740</c:f>
              <c:numCache>
                <c:formatCode>m"月"d"日"</c:formatCode>
                <c:ptCount val="7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numCache>
            </c:numRef>
          </c:cat>
          <c:val>
            <c:numRef>
              <c:f>国家衛健委発表に基づく感染状況!$X$27:$X$740</c:f>
              <c:numCache>
                <c:formatCode>#,##0_);[Red]\(#,##0\)</c:formatCode>
                <c:ptCount val="71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国家衛健委発表に基づく感染状況!$W$27:$W$740</c:f>
              <c:numCache>
                <c:formatCode>m"月"d"日"</c:formatCode>
                <c:ptCount val="7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numCache>
            </c:numRef>
          </c:cat>
          <c:val>
            <c:numRef>
              <c:f>国家衛健委発表に基づく感染状況!$Y$27:$Y$740</c:f>
              <c:numCache>
                <c:formatCode>General</c:formatCode>
                <c:ptCount val="71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国家衛健委発表に基づく感染状況!$Z$27:$Z$740</c:f>
              <c:numCache>
                <c:formatCode>m"月"d"日"</c:formatCode>
                <c:ptCount val="7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numCache>
            </c:numRef>
          </c:cat>
          <c:val>
            <c:numRef>
              <c:f>国家衛健委発表に基づく感染状況!$AA$27:$AA$740</c:f>
              <c:numCache>
                <c:formatCode>General</c:formatCode>
                <c:ptCount val="71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国家衛健委発表に基づく感染状況!$Z$27:$Z$740</c:f>
              <c:numCache>
                <c:formatCode>m"月"d"日"</c:formatCode>
                <c:ptCount val="7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numCache>
            </c:numRef>
          </c:cat>
          <c:val>
            <c:numRef>
              <c:f>国家衛健委発表に基づく感染状況!$AB$27:$AB$740</c:f>
              <c:numCache>
                <c:formatCode>General</c:formatCode>
                <c:ptCount val="71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香港マカオ台湾の患者・海外輸入症例・無症状病原体保有者!$CO$485:$CO$738</c:f>
              <c:numCache>
                <c:formatCode>m"月"d"日"</c:formatCode>
                <c:ptCount val="25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numCache>
            </c:numRef>
          </c:cat>
          <c:val>
            <c:numRef>
              <c:f>香港マカオ台湾の患者・海外輸入症例・無症状病原体保有者!$CP$485:$CP$738</c:f>
              <c:numCache>
                <c:formatCode>General</c:formatCode>
                <c:ptCount val="25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香港マカオ台湾の患者・海外輸入症例・無症状病原体保有者!$CO$485:$CO$738</c:f>
              <c:numCache>
                <c:formatCode>m"月"d"日"</c:formatCode>
                <c:ptCount val="25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numCache>
            </c:numRef>
          </c:cat>
          <c:val>
            <c:numRef>
              <c:f>香港マカオ台湾の患者・海外輸入症例・無症状病原体保有者!$CQ$485:$CQ$738</c:f>
              <c:numCache>
                <c:formatCode>General</c:formatCode>
                <c:ptCount val="25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90915726159230092"/>
          <c:h val="0.91717321253475104"/>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国家衛健委発表に基づく感染状況!$AE$374:$AE$739</c:f>
              <c:numCache>
                <c:formatCode>m"月"d"日"</c:formatCode>
                <c:ptCount val="36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numCache>
            </c:numRef>
          </c:cat>
          <c:val>
            <c:numRef>
              <c:f>国家衛健委発表に基づく感染状況!$AF$374:$AF$739</c:f>
              <c:numCache>
                <c:formatCode>#,##0_);[Red]\(#,##0\)</c:formatCode>
                <c:ptCount val="36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max val="44561"/>
          <c:min val="44197"/>
        </c:scaling>
        <c:delete val="0"/>
        <c:axPos val="b"/>
        <c:minorGridlines>
          <c:spPr>
            <a:ln w="9525" cap="flat" cmpd="sng" algn="ctr">
              <a:solidFill>
                <a:schemeClr val="tx1">
                  <a:lumMod val="5000"/>
                  <a:lumOff val="95000"/>
                </a:schemeClr>
              </a:solidFill>
              <a:round/>
            </a:ln>
            <a:effectLst/>
          </c:spPr>
        </c:minorGridlines>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0"/>
        <c:lblOffset val="100"/>
        <c:baseTimeUnit val="days"/>
        <c:majorUnit val="1"/>
        <c:majorTimeUnit val="months"/>
        <c:minorUnit val="10"/>
        <c:minor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At val="44197"/>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香港マカオ台湾の患者・海外輸入症例・無症状病原体保有者!$BJ$97:$BJ$737</c:f>
              <c:numCache>
                <c:formatCode>m"月"d"日"</c:formatCode>
                <c:ptCount val="64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numCache>
            </c:numRef>
          </c:cat>
          <c:val>
            <c:numRef>
              <c:f>香港マカオ台湾の患者・海外輸入症例・無症状病原体保有者!$BK$97:$BK$737</c:f>
              <c:numCache>
                <c:formatCode>General</c:formatCode>
                <c:ptCount val="64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香港マカオ台湾の患者・海外輸入症例・無症状病原体保有者!$BJ$97:$BJ$737</c:f>
              <c:numCache>
                <c:formatCode>m"月"d"日"</c:formatCode>
                <c:ptCount val="64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numCache>
            </c:numRef>
          </c:cat>
          <c:val>
            <c:numRef>
              <c:f>香港マカオ台湾の患者・海外輸入症例・無症状病原体保有者!$BL$97:$BL$737</c:f>
              <c:numCache>
                <c:formatCode>General</c:formatCode>
                <c:ptCount val="64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香港マカオ台湾の患者・海外輸入症例・無症状病原体保有者!$CI$29:$CI$738</c:f>
              <c:numCache>
                <c:formatCode>m"月"d"日"</c:formatCode>
                <c:ptCount val="7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numCache>
            </c:numRef>
          </c:cat>
          <c:val>
            <c:numRef>
              <c:f>香港マカオ台湾の患者・海外輸入症例・無症状病原体保有者!$CJ$29:$CJ$738</c:f>
              <c:numCache>
                <c:formatCode>General</c:formatCode>
                <c:ptCount val="71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香港マカオ台湾の患者・海外輸入症例・無症状病原体保有者!$CF$29:$CF$738</c:f>
              <c:numCache>
                <c:formatCode>m"月"d"日"</c:formatCode>
                <c:ptCount val="7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numCache>
            </c:numRef>
          </c:cat>
          <c:val>
            <c:numRef>
              <c:f>香港マカオ台湾の患者・海外輸入症例・無症状病原体保有者!$CG$29:$CG$738</c:f>
              <c:numCache>
                <c:formatCode>General</c:formatCode>
                <c:ptCount val="71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香港マカオ台湾の患者・海外輸入症例・無症状病原体保有者!$CF$29:$CF$738</c:f>
              <c:numCache>
                <c:formatCode>m"月"d"日"</c:formatCode>
                <c:ptCount val="7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numCache>
            </c:numRef>
          </c:cat>
          <c:val>
            <c:numRef>
              <c:f>香港マカオ台湾の患者・海外輸入症例・無症状病原体保有者!$CH$29:$CH$738</c:f>
              <c:numCache>
                <c:formatCode>General</c:formatCode>
                <c:ptCount val="7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香港マカオ台湾の患者・海外輸入症例・無症状病原体保有者!$BE$70:$BE$738</c:f>
              <c:numCache>
                <c:formatCode>m"月"d"日"</c:formatCode>
                <c:ptCount val="66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numCache>
            </c:numRef>
          </c:cat>
          <c:val>
            <c:numRef>
              <c:f>香港マカオ台湾の患者・海外輸入症例・無症状病原体保有者!$BF$70:$BF$738</c:f>
              <c:numCache>
                <c:formatCode>General</c:formatCode>
                <c:ptCount val="66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香港マカオ台湾の患者・海外輸入症例・無症状病原体保有者!$BE$70:$BE$738</c:f>
              <c:numCache>
                <c:formatCode>m"月"d"日"</c:formatCode>
                <c:ptCount val="66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numCache>
            </c:numRef>
          </c:cat>
          <c:val>
            <c:numRef>
              <c:f>香港マカオ台湾の患者・海外輸入症例・無症状病原体保有者!$BG$70:$BG$738</c:f>
              <c:numCache>
                <c:formatCode>General</c:formatCode>
                <c:ptCount val="66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香港マカオ台湾の患者・海外輸入症例・無症状病原体保有者!$BX$29:$BX$738</c:f>
              <c:numCache>
                <c:formatCode>m"月"d"日"</c:formatCode>
                <c:ptCount val="7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numCache>
            </c:numRef>
          </c:cat>
          <c:val>
            <c:numRef>
              <c:f>香港マカオ台湾の患者・海外輸入症例・無症状病原体保有者!$BY$29:$BY$738</c:f>
              <c:numCache>
                <c:formatCode>General</c:formatCode>
                <c:ptCount val="71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香港マカオ台湾の患者・海外輸入症例・無症状病原体保有者!$BX$29:$BX$738</c:f>
              <c:numCache>
                <c:formatCode>m"月"d"日"</c:formatCode>
                <c:ptCount val="7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numCache>
            </c:numRef>
          </c:cat>
          <c:val>
            <c:numRef>
              <c:f>香港マカオ台湾の患者・海外輸入症例・無症状病原体保有者!$BZ$29:$BZ$738</c:f>
              <c:numCache>
                <c:formatCode>General</c:formatCode>
                <c:ptCount val="7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香港マカオ台湾の患者・海外輸入症例・無症状病原体保有者!$BX$29:$BX$738</c:f>
              <c:numCache>
                <c:formatCode>m"月"d"日"</c:formatCode>
                <c:ptCount val="7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numCache>
            </c:numRef>
          </c:cat>
          <c:val>
            <c:numRef>
              <c:f>香港マカオ台湾の患者・海外輸入症例・無症状病原体保有者!$CA$29:$CA$738</c:f>
              <c:numCache>
                <c:formatCode>General</c:formatCode>
                <c:ptCount val="7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香港マカオ台湾の患者・海外輸入症例・無症状病原体保有者!$CB$29:$CB$738</c:f>
              <c:numCache>
                <c:formatCode>m"月"d"日"</c:formatCode>
                <c:ptCount val="7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numCache>
            </c:numRef>
          </c:cat>
          <c:val>
            <c:numRef>
              <c:f>香港マカオ台湾の患者・海外輸入症例・無症状病原体保有者!$CC$29:$CC$738</c:f>
              <c:numCache>
                <c:formatCode>General</c:formatCode>
                <c:ptCount val="71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香港マカオ台湾の患者・海外輸入症例・無症状病原体保有者!$CB$29:$CB$738</c:f>
              <c:numCache>
                <c:formatCode>m"月"d"日"</c:formatCode>
                <c:ptCount val="7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numCache>
            </c:numRef>
          </c:cat>
          <c:val>
            <c:numRef>
              <c:f>香港マカオ台湾の患者・海外輸入症例・無症状病原体保有者!$CD$29:$CD$738</c:f>
              <c:numCache>
                <c:formatCode>General</c:formatCode>
                <c:ptCount val="7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香港マカオ台湾の患者・海外輸入症例・無症状病原体保有者!$CB$29:$CB$738</c:f>
              <c:numCache>
                <c:formatCode>m"月"d"日"</c:formatCode>
                <c:ptCount val="7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numCache>
            </c:numRef>
          </c:cat>
          <c:val>
            <c:numRef>
              <c:f>香港マカオ台湾の患者・海外輸入症例・無症状病原体保有者!$CE$29:$CE$738</c:f>
              <c:numCache>
                <c:formatCode>General</c:formatCode>
                <c:ptCount val="7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8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香港マカオ台湾の患者・海外輸入症例・無症状病原体保有者!$CI$29:$CI$738</c:f>
              <c:numCache>
                <c:formatCode>m"月"d"日"</c:formatCode>
                <c:ptCount val="7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numCache>
            </c:numRef>
          </c:cat>
          <c:val>
            <c:numRef>
              <c:f>香港マカオ台湾の患者・海外輸入症例・無症状病原体保有者!$CJ$29:$CJ$738</c:f>
              <c:numCache>
                <c:formatCode>General</c:formatCode>
                <c:ptCount val="71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香港マカオ台湾の患者・海外輸入症例・無症状病原体保有者!$CF$29:$CF$738</c:f>
              <c:numCache>
                <c:formatCode>m"月"d"日"</c:formatCode>
                <c:ptCount val="7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numCache>
            </c:numRef>
          </c:cat>
          <c:val>
            <c:numRef>
              <c:f>香港マカオ台湾の患者・海外輸入症例・無症状病原体保有者!$CG$29:$CG$738</c:f>
              <c:numCache>
                <c:formatCode>General</c:formatCode>
                <c:ptCount val="71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香港マカオ台湾の患者・海外輸入症例・無症状病原体保有者!$CF$29:$CF$738</c:f>
              <c:numCache>
                <c:formatCode>m"月"d"日"</c:formatCode>
                <c:ptCount val="7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numCache>
            </c:numRef>
          </c:cat>
          <c:val>
            <c:numRef>
              <c:f>香港マカオ台湾の患者・海外輸入症例・無症状病原体保有者!$CH$29:$CH$738</c:f>
              <c:numCache>
                <c:formatCode>General</c:formatCode>
                <c:ptCount val="7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香港マカオ台湾の患者・海外輸入症例・無症状病原体保有者!$CM$189:$CM$737</c:f>
              <c:numCache>
                <c:formatCode>m"月"d"日"</c:formatCode>
                <c:ptCount val="54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numCache>
            </c:numRef>
          </c:cat>
          <c:val>
            <c:numRef>
              <c:f>香港マカオ台湾の患者・海外輸入症例・無症状病原体保有者!$CN$189:$CN$737</c:f>
              <c:numCache>
                <c:formatCode>General</c:formatCode>
                <c:ptCount val="54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371928</xdr:colOff>
      <xdr:row>15</xdr:row>
      <xdr:rowOff>81643</xdr:rowOff>
    </xdr:from>
    <xdr:to>
      <xdr:col>16</xdr:col>
      <xdr:colOff>308428</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0.86693</cdr:x>
      <cdr:y>0.78438</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44" y="2413000"/>
          <a:ext cx="517072" cy="390072"/>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0.83273</cdr:x>
      <cdr:y>0.82246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500" y="2304143"/>
          <a:ext cx="290286" cy="635000"/>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49"/>
  <sheetViews>
    <sheetView zoomScaleNormal="100" workbookViewId="0">
      <pane xSplit="2" ySplit="5" topLeftCell="C729" activePane="bottomRight" state="frozen"/>
      <selection pane="topRight" activeCell="C1" sqref="C1"/>
      <selection pane="bottomLeft" activeCell="A8" sqref="A8"/>
      <selection pane="bottomRight" activeCell="C736" sqref="C73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6" t="s">
        <v>78</v>
      </c>
      <c r="D1" s="296"/>
      <c r="E1" s="296"/>
      <c r="F1" s="296"/>
      <c r="G1" s="296"/>
      <c r="H1" s="296"/>
      <c r="I1" s="296"/>
      <c r="J1" s="296"/>
      <c r="K1" s="296"/>
      <c r="L1" s="296"/>
      <c r="M1" s="296"/>
      <c r="N1" s="296"/>
      <c r="O1" s="296"/>
      <c r="P1" s="87"/>
      <c r="Q1" s="87"/>
      <c r="R1" s="87"/>
      <c r="S1" s="87"/>
      <c r="T1" s="87"/>
      <c r="U1" s="86">
        <v>44561</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26</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26</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26</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26</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26</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26</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26</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26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26</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26</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26</v>
      </c>
      <c r="AE737" s="1">
        <f t="shared" ref="AE737" si="3700">+B737</f>
        <v>44560</v>
      </c>
      <c r="AF737" s="293">
        <f>+G737-香港マカオ台湾の患者・海外輸入症例・無症状病原体保有者!B736</f>
        <v>166</v>
      </c>
    </row>
    <row r="738" spans="2:32" x14ac:dyDescent="0.55000000000000004">
      <c r="B738" s="220"/>
      <c r="C738" s="48"/>
      <c r="D738" s="84"/>
      <c r="E738" s="110"/>
      <c r="F738" s="57"/>
      <c r="G738" s="48"/>
      <c r="H738" s="89"/>
      <c r="I738" s="89"/>
      <c r="J738" s="48"/>
      <c r="K738" s="56"/>
      <c r="L738" s="48"/>
      <c r="M738" s="89"/>
      <c r="N738" s="48"/>
      <c r="O738" s="89"/>
      <c r="P738" s="111"/>
      <c r="Q738" s="57"/>
      <c r="R738" s="48"/>
      <c r="S738" s="118"/>
      <c r="T738" s="57"/>
      <c r="U738" s="78"/>
      <c r="W738" s="1"/>
      <c r="X738" s="122"/>
      <c r="Z738" s="123"/>
      <c r="AE738" s="1"/>
      <c r="AF738" s="293"/>
    </row>
    <row r="739" spans="2:32" ht="18.5" thickBot="1" x14ac:dyDescent="0.6">
      <c r="B739" s="66"/>
      <c r="C739" s="59"/>
      <c r="D739" s="49"/>
      <c r="E739" s="61"/>
      <c r="F739" s="60"/>
      <c r="G739" s="48"/>
      <c r="H739" s="89"/>
      <c r="I739" s="89"/>
      <c r="J739" s="59"/>
      <c r="K739" s="56"/>
      <c r="L739" s="48"/>
      <c r="M739" s="89"/>
      <c r="N739" s="48"/>
      <c r="O739" s="89"/>
      <c r="P739" s="111"/>
      <c r="Q739" s="60"/>
      <c r="R739" s="48"/>
      <c r="S739" s="60"/>
      <c r="T739" s="60"/>
      <c r="U739" s="78"/>
      <c r="W739" s="1"/>
      <c r="X739" s="122"/>
      <c r="Z739" s="123"/>
      <c r="AE739" s="1"/>
      <c r="AF739" s="293"/>
    </row>
    <row r="740" spans="2:32" ht="9.5" customHeight="1" thickBot="1" x14ac:dyDescent="0.6">
      <c r="B740" s="66"/>
      <c r="C740" s="79"/>
      <c r="D740" s="80"/>
      <c r="E740" s="82"/>
      <c r="F740" s="95"/>
      <c r="G740" s="79"/>
      <c r="H740" s="82"/>
      <c r="I740" s="82"/>
      <c r="J740" s="79"/>
      <c r="K740" s="82"/>
      <c r="L740" s="79"/>
      <c r="M740" s="82"/>
      <c r="N740" s="83"/>
      <c r="O740" s="81"/>
      <c r="P740" s="94"/>
      <c r="Q740" s="95"/>
      <c r="R740" s="120"/>
      <c r="S740" s="95"/>
      <c r="T740" s="95"/>
      <c r="U740" s="67"/>
    </row>
    <row r="742" spans="2:32" ht="13" customHeight="1" x14ac:dyDescent="0.55000000000000004">
      <c r="E742" s="112"/>
      <c r="F742" s="113"/>
      <c r="G742" s="112" t="s">
        <v>80</v>
      </c>
      <c r="H742" s="113"/>
      <c r="I742" s="113"/>
      <c r="J742" s="113"/>
      <c r="U742" s="72"/>
    </row>
    <row r="743" spans="2:32" ht="13" customHeight="1" x14ac:dyDescent="0.55000000000000004">
      <c r="E743" s="112" t="s">
        <v>98</v>
      </c>
      <c r="F743" s="113"/>
      <c r="G743" s="294" t="s">
        <v>79</v>
      </c>
      <c r="H743" s="295"/>
      <c r="I743" s="112" t="s">
        <v>106</v>
      </c>
      <c r="J743" s="113"/>
    </row>
    <row r="744" spans="2:32" ht="13" customHeight="1" x14ac:dyDescent="0.55000000000000004">
      <c r="B744" s="129"/>
      <c r="E744" s="114" t="s">
        <v>108</v>
      </c>
      <c r="F744" s="113"/>
      <c r="G744" s="115"/>
      <c r="H744" s="115"/>
      <c r="I744" s="112" t="s">
        <v>107</v>
      </c>
      <c r="J744" s="113"/>
    </row>
    <row r="745" spans="2:32" ht="18.5" customHeight="1" x14ac:dyDescent="0.55000000000000004">
      <c r="E745" s="112" t="s">
        <v>96</v>
      </c>
      <c r="F745" s="113"/>
      <c r="G745" s="112" t="s">
        <v>97</v>
      </c>
      <c r="H745" s="113"/>
      <c r="I745" s="113"/>
      <c r="J745" s="113"/>
    </row>
    <row r="746" spans="2:32" ht="13" customHeight="1" x14ac:dyDescent="0.55000000000000004">
      <c r="E746" s="112" t="s">
        <v>98</v>
      </c>
      <c r="F746" s="113"/>
      <c r="G746" s="112" t="s">
        <v>99</v>
      </c>
      <c r="H746" s="113"/>
      <c r="I746" s="113"/>
      <c r="J746" s="113"/>
    </row>
    <row r="747" spans="2:32" ht="13" customHeight="1" x14ac:dyDescent="0.55000000000000004">
      <c r="E747" s="112" t="s">
        <v>98</v>
      </c>
      <c r="F747" s="113"/>
      <c r="G747" s="112" t="s">
        <v>100</v>
      </c>
      <c r="H747" s="113"/>
      <c r="I747" s="113"/>
      <c r="J747" s="113"/>
    </row>
    <row r="748" spans="2:32" ht="13" customHeight="1" x14ac:dyDescent="0.55000000000000004">
      <c r="E748" s="112" t="s">
        <v>101</v>
      </c>
      <c r="F748" s="113"/>
      <c r="G748" s="112" t="s">
        <v>102</v>
      </c>
      <c r="H748" s="113"/>
      <c r="I748" s="113"/>
      <c r="J748" s="113"/>
    </row>
    <row r="749" spans="2:32" ht="13" customHeight="1" x14ac:dyDescent="0.55000000000000004">
      <c r="E749" s="112" t="s">
        <v>103</v>
      </c>
      <c r="F749" s="113"/>
      <c r="G749" s="112" t="s">
        <v>104</v>
      </c>
      <c r="H749" s="113"/>
      <c r="I749" s="113"/>
      <c r="J749" s="113"/>
    </row>
  </sheetData>
  <mergeCells count="12">
    <mergeCell ref="G743:H74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42"/>
  <sheetViews>
    <sheetView topLeftCell="A6" zoomScale="96" zoomScaleNormal="96" workbookViewId="0">
      <pane xSplit="1" ySplit="2" topLeftCell="B727" activePane="bottomRight" state="frozen"/>
      <selection activeCell="A6" sqref="A6"/>
      <selection pane="topRight" activeCell="B6" sqref="B6"/>
      <selection pane="bottomLeft" activeCell="A8" sqref="A8"/>
      <selection pane="bottomRight" activeCell="A736" sqref="A736:XFD736"/>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0" t="s">
        <v>130</v>
      </c>
      <c r="C4" s="361"/>
      <c r="D4" s="361"/>
      <c r="E4" s="361"/>
      <c r="F4" s="361"/>
      <c r="G4" s="361"/>
      <c r="H4" s="361"/>
      <c r="I4" s="361"/>
      <c r="J4" s="361"/>
      <c r="K4" s="362"/>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0"/>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4"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0"/>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4"/>
      <c r="B7" s="140" t="s">
        <v>133</v>
      </c>
      <c r="C7" s="132" t="s">
        <v>9</v>
      </c>
      <c r="D7" s="342"/>
      <c r="E7" s="371"/>
      <c r="F7" s="342"/>
      <c r="G7" s="342"/>
      <c r="H7" s="342"/>
      <c r="I7" s="342"/>
      <c r="J7" s="342"/>
      <c r="K7" s="373"/>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4"/>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1" t="s">
        <v>176</v>
      </c>
      <c r="AY7" s="351"/>
      <c r="AZ7" s="351"/>
      <c r="BA7" s="351"/>
      <c r="BB7" s="351"/>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36"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36" si="6311">+AW669+1</f>
        <v>509</v>
      </c>
      <c r="AX670" s="236">
        <f t="shared" si="6281"/>
        <v>44494</v>
      </c>
      <c r="AY670" s="6">
        <v>3</v>
      </c>
      <c r="AZ670" s="237">
        <f t="shared" si="5001"/>
        <v>436</v>
      </c>
      <c r="BA670" s="237">
        <f t="shared" ref="BA670:BA736" si="6312">+BA666+1</f>
        <v>375</v>
      </c>
      <c r="BB670" s="129">
        <v>0</v>
      </c>
      <c r="BC670" s="27">
        <f t="shared" si="5075"/>
        <v>967</v>
      </c>
      <c r="BD670" s="237">
        <f t="shared" ref="BD670:BD736"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 si="9884">+B734+C733</f>
        <v>11004</v>
      </c>
      <c r="D734" s="153">
        <f t="shared" ref="D734"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6">+A734</f>
        <v>44558</v>
      </c>
      <c r="AA734" s="229">
        <f t="shared" ref="AA734" si="9887">+AF734+AL734+AR734</f>
        <v>29632</v>
      </c>
      <c r="AB734" s="229">
        <f t="shared" ref="AB734" si="9888">+AH734+AN734+AT734</f>
        <v>26008</v>
      </c>
      <c r="AC734" s="230">
        <f t="shared" ref="AC734" si="9889">+AJ734+AP734+AV734</f>
        <v>1063</v>
      </c>
      <c r="AD734" s="182">
        <f t="shared" ref="AD734" si="9890">+AF734-AF733</f>
        <v>6</v>
      </c>
      <c r="AE734" s="242">
        <f t="shared" ref="AE734" si="9891">+AE733+AD734</f>
        <v>11399</v>
      </c>
      <c r="AF734" s="154">
        <v>12604</v>
      </c>
      <c r="AG734" s="183">
        <f t="shared" ref="AG734" si="9892">+AH734-AH733</f>
        <v>0</v>
      </c>
      <c r="AH734" s="154">
        <v>12189</v>
      </c>
      <c r="AI734" s="183">
        <v>0</v>
      </c>
      <c r="AJ734" s="184">
        <v>213</v>
      </c>
      <c r="AK734" s="185">
        <f t="shared" ref="AK734" si="9893">+AL734-AL733</f>
        <v>0</v>
      </c>
      <c r="AL734" s="154">
        <v>78</v>
      </c>
      <c r="AM734" s="183">
        <f t="shared" ref="AM734" si="9894">+AN734-AN733</f>
        <v>0</v>
      </c>
      <c r="AN734" s="154">
        <v>77</v>
      </c>
      <c r="AO734" s="183">
        <f t="shared" ref="AO734" si="9895">+AP734-AP733</f>
        <v>0</v>
      </c>
      <c r="AP734" s="186">
        <v>0</v>
      </c>
      <c r="AQ734" s="185">
        <f t="shared" ref="AQ734" si="9896">+AR734-AR733</f>
        <v>19</v>
      </c>
      <c r="AR734" s="154">
        <v>16950</v>
      </c>
      <c r="AS734" s="183">
        <f t="shared" ref="AS734" si="9897">+AT734-AT733</f>
        <v>0</v>
      </c>
      <c r="AT734" s="154">
        <v>13742</v>
      </c>
      <c r="AU734" s="183">
        <f t="shared" ref="AU734" si="9898">+AV734-AV733</f>
        <v>0</v>
      </c>
      <c r="AV734" s="187">
        <v>850</v>
      </c>
      <c r="AW734" s="237">
        <f t="shared" si="6311"/>
        <v>573</v>
      </c>
      <c r="AX734" s="236">
        <f t="shared" ref="AX734" si="9899">+A734</f>
        <v>44558</v>
      </c>
      <c r="AY734" s="6">
        <v>0</v>
      </c>
      <c r="AZ734" s="237">
        <f t="shared" ref="AZ734" si="9900">+AZ733+AY734</f>
        <v>468</v>
      </c>
      <c r="BA734" s="237">
        <f t="shared" si="6312"/>
        <v>391</v>
      </c>
      <c r="BB734" s="129">
        <v>0</v>
      </c>
      <c r="BC734" s="27">
        <f t="shared" ref="BC734" si="9901">+BC733+BB734</f>
        <v>1104</v>
      </c>
      <c r="BD734" s="237">
        <f t="shared" si="6313"/>
        <v>426</v>
      </c>
      <c r="BE734" s="228">
        <f t="shared" ref="BE734" si="9902">+Z734</f>
        <v>44558</v>
      </c>
      <c r="BF734" s="131">
        <f t="shared" ref="BF734" si="9903">+B734</f>
        <v>45</v>
      </c>
      <c r="BG734" s="131">
        <f t="shared" ref="BG734" si="9904">+BI734</f>
        <v>11004</v>
      </c>
      <c r="BH734" s="228">
        <f t="shared" ref="BH734" si="9905">+A734</f>
        <v>44558</v>
      </c>
      <c r="BI734" s="131">
        <f t="shared" ref="BI734" si="9906">+C734</f>
        <v>11004</v>
      </c>
      <c r="BJ734" s="1">
        <f t="shared" ref="BJ734" si="9907">+BE734</f>
        <v>44558</v>
      </c>
      <c r="BK734">
        <f t="shared" ref="BK734" si="9908">+BM734-BL734</f>
        <v>1</v>
      </c>
      <c r="BL734">
        <f t="shared" ref="BL734" si="9909">+M734</f>
        <v>14</v>
      </c>
      <c r="BM734">
        <f t="shared" ref="BM734" si="9910">+L734</f>
        <v>15</v>
      </c>
      <c r="BN734" s="1">
        <f t="shared" ref="BN734" si="9911">+BJ734</f>
        <v>44558</v>
      </c>
      <c r="BO734">
        <f t="shared" ref="BO734" si="9912">+BO730+BM734</f>
        <v>11476</v>
      </c>
      <c r="BP734">
        <f t="shared" ref="BP734" si="9913">+BP730+BL734</f>
        <v>6705</v>
      </c>
      <c r="BQ734" s="178">
        <f t="shared" ref="BQ734" si="9914">+A734</f>
        <v>44558</v>
      </c>
      <c r="BR734">
        <f t="shared" ref="BR734" si="9915">+AF734</f>
        <v>12604</v>
      </c>
      <c r="BS734">
        <f t="shared" ref="BS734" si="9916">+AH734</f>
        <v>12189</v>
      </c>
      <c r="BT734">
        <f t="shared" ref="BT734" si="9917">+AJ734</f>
        <v>213</v>
      </c>
      <c r="BU734">
        <v>15</v>
      </c>
      <c r="BV734">
        <f t="shared" ref="BV734" si="9918">+AD734</f>
        <v>6</v>
      </c>
      <c r="BW734">
        <f t="shared" ref="BW734" si="9919">+BW730+BV734</f>
        <v>964</v>
      </c>
      <c r="BX734" s="178">
        <f t="shared" ref="BX734" si="9920">+A734</f>
        <v>44558</v>
      </c>
      <c r="BY734">
        <f t="shared" ref="BY734" si="9921">+AL734</f>
        <v>78</v>
      </c>
      <c r="BZ734">
        <f t="shared" ref="BZ734" si="9922">+AN734</f>
        <v>77</v>
      </c>
      <c r="CA734">
        <f t="shared" ref="CA734" si="9923">+AP734</f>
        <v>0</v>
      </c>
      <c r="CB734" s="178">
        <f t="shared" ref="CB734" si="9924">+A734</f>
        <v>44558</v>
      </c>
      <c r="CC734">
        <f t="shared" ref="CC734" si="9925">+AR734</f>
        <v>16950</v>
      </c>
      <c r="CD734">
        <f t="shared" ref="CD734" si="9926">+AT734</f>
        <v>13742</v>
      </c>
      <c r="CE734">
        <f t="shared" ref="CE734" si="9927">+AV734</f>
        <v>850</v>
      </c>
      <c r="CF734" s="178">
        <f t="shared" ref="CF734" si="9928">+A734</f>
        <v>44558</v>
      </c>
      <c r="CG734">
        <f t="shared" ref="CG734" si="9929">+AD734</f>
        <v>6</v>
      </c>
      <c r="CH734">
        <f t="shared" ref="CH734" si="9930">+AG734</f>
        <v>0</v>
      </c>
      <c r="CI734" s="178">
        <f t="shared" ref="CI734" si="9931">+A734</f>
        <v>44558</v>
      </c>
      <c r="CJ734">
        <f t="shared" ref="CJ734" si="9932">+AI734</f>
        <v>0</v>
      </c>
      <c r="CK734" s="1">
        <f t="shared" ref="CK734" si="9933">+Z734</f>
        <v>44558</v>
      </c>
      <c r="CL734" s="281">
        <f t="shared" ref="CL734" si="9934">+AD734</f>
        <v>6</v>
      </c>
      <c r="CM734" s="1">
        <f t="shared" ref="CM734" si="9935">+Z734</f>
        <v>44558</v>
      </c>
      <c r="CN734" s="282">
        <f t="shared" ref="CN734" si="9936">+AI734</f>
        <v>0</v>
      </c>
      <c r="CO734" s="178">
        <f t="shared" ref="CO734" si="9937">+A734</f>
        <v>44558</v>
      </c>
      <c r="CP734">
        <f t="shared" ref="CP734" si="9938">+AQ734</f>
        <v>19</v>
      </c>
      <c r="CQ734">
        <f t="shared" ref="CQ734" si="9939">+AU734</f>
        <v>0</v>
      </c>
      <c r="CR734">
        <f t="shared" ref="CR734" si="9940">+AS734</f>
        <v>0</v>
      </c>
    </row>
    <row r="735" spans="1:96" ht="18" customHeight="1" x14ac:dyDescent="0.55000000000000004">
      <c r="A735" s="178">
        <v>44559</v>
      </c>
      <c r="B735" s="239">
        <v>51</v>
      </c>
      <c r="C735" s="153">
        <f t="shared" ref="C735" si="9941">+B735+C734</f>
        <v>11055</v>
      </c>
      <c r="D735" s="153">
        <f t="shared" ref="D735:D736" si="9942">+C735-F735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Z736" si="9943">+A735</f>
        <v>44559</v>
      </c>
      <c r="AA735" s="229">
        <f t="shared" ref="AA735:AA736" si="9944">+AF735+AL735+AR735</f>
        <v>29660</v>
      </c>
      <c r="AB735" s="229">
        <f t="shared" ref="AB735:AB736" si="9945">+AH735+AN735+AT735</f>
        <v>26010</v>
      </c>
      <c r="AC735" s="230">
        <f t="shared" ref="AC735:AC736" si="9946">+AJ735+AP735+AV735</f>
        <v>1063</v>
      </c>
      <c r="AD735" s="182">
        <f t="shared" ref="AD735:AD736" si="9947">+AF735-AF734</f>
        <v>14</v>
      </c>
      <c r="AE735" s="242">
        <f t="shared" ref="AE735:AE736" si="9948">+AE734+AD735</f>
        <v>11413</v>
      </c>
      <c r="AF735" s="154">
        <v>12618</v>
      </c>
      <c r="AG735" s="183">
        <f t="shared" ref="AG735:AG736" si="9949">+AH735-AH734</f>
        <v>2</v>
      </c>
      <c r="AH735" s="154">
        <v>12191</v>
      </c>
      <c r="AI735" s="183">
        <v>0</v>
      </c>
      <c r="AJ735" s="184">
        <v>213</v>
      </c>
      <c r="AK735" s="185">
        <f t="shared" ref="AK735:AK736" si="9950">+AL735-AL734</f>
        <v>0</v>
      </c>
      <c r="AL735" s="154">
        <v>78</v>
      </c>
      <c r="AM735" s="183">
        <f t="shared" ref="AM735:AM736" si="9951">+AN735-AN734</f>
        <v>0</v>
      </c>
      <c r="AN735" s="154">
        <v>77</v>
      </c>
      <c r="AO735" s="183">
        <f t="shared" ref="AO735:AO736" si="9952">+AP735-AP734</f>
        <v>0</v>
      </c>
      <c r="AP735" s="186">
        <v>0</v>
      </c>
      <c r="AQ735" s="185">
        <f t="shared" ref="AQ735:AQ736" si="9953">+AR735-AR734</f>
        <v>14</v>
      </c>
      <c r="AR735" s="154">
        <v>16964</v>
      </c>
      <c r="AS735" s="183">
        <f t="shared" ref="AS735:AS736" si="9954">+AT735-AT734</f>
        <v>0</v>
      </c>
      <c r="AT735" s="154">
        <v>13742</v>
      </c>
      <c r="AU735" s="183">
        <f t="shared" ref="AU735:AU736" si="9955">+AV735-AV734</f>
        <v>0</v>
      </c>
      <c r="AV735" s="187">
        <v>850</v>
      </c>
      <c r="AW735" s="237">
        <f t="shared" si="6311"/>
        <v>574</v>
      </c>
      <c r="AX735" s="236">
        <f t="shared" ref="AX735:AX736" si="9956">+A735</f>
        <v>44559</v>
      </c>
      <c r="AY735" s="6">
        <v>0</v>
      </c>
      <c r="AZ735" s="237">
        <f t="shared" ref="AZ735:AZ736" si="9957">+AZ734+AY735</f>
        <v>468</v>
      </c>
      <c r="BA735" s="237">
        <f t="shared" si="6312"/>
        <v>389</v>
      </c>
      <c r="BB735" s="129">
        <v>0</v>
      </c>
      <c r="BC735" s="27">
        <f t="shared" ref="BC735:BC736" si="9958">+BC734+BB735</f>
        <v>1104</v>
      </c>
      <c r="BD735" s="237">
        <f t="shared" si="6313"/>
        <v>424</v>
      </c>
      <c r="BE735" s="228">
        <f t="shared" ref="BE735:BE736" si="9959">+Z735</f>
        <v>44559</v>
      </c>
      <c r="BF735" s="131">
        <f t="shared" ref="BF735:BF736" si="9960">+B735</f>
        <v>51</v>
      </c>
      <c r="BG735" s="131">
        <f t="shared" ref="BG735:BG736" si="9961">+BI735</f>
        <v>11055</v>
      </c>
      <c r="BH735" s="228">
        <f t="shared" ref="BH735:BH736" si="9962">+A735</f>
        <v>44559</v>
      </c>
      <c r="BI735" s="131">
        <f t="shared" ref="BI735:BI736" si="9963">+C735</f>
        <v>11055</v>
      </c>
      <c r="BJ735" s="1">
        <f t="shared" ref="BJ735:BJ736" si="9964">+BE735</f>
        <v>44559</v>
      </c>
      <c r="BK735">
        <f t="shared" ref="BK735:BK736" si="9965">+BM735-BL735</f>
        <v>1</v>
      </c>
      <c r="BL735">
        <f t="shared" ref="BL735:BL736" si="9966">+M735</f>
        <v>26</v>
      </c>
      <c r="BM735">
        <f t="shared" ref="BM735:BM736" si="9967">+L735</f>
        <v>27</v>
      </c>
      <c r="BN735" s="1">
        <f t="shared" ref="BN735:BN736" si="9968">+BJ735</f>
        <v>44559</v>
      </c>
      <c r="BO735">
        <f t="shared" ref="BO735:BO736" si="9969">+BO731+BM735</f>
        <v>11455</v>
      </c>
      <c r="BP735">
        <f t="shared" ref="BP735:BP736" si="9970">+BP731+BL735</f>
        <v>6689</v>
      </c>
      <c r="BQ735" s="178">
        <f t="shared" ref="BQ735:BQ736" si="9971">+A735</f>
        <v>44559</v>
      </c>
      <c r="BR735">
        <f t="shared" ref="BR735:BR736" si="9972">+AF735</f>
        <v>12618</v>
      </c>
      <c r="BS735">
        <f t="shared" ref="BS735:BS736" si="9973">+AH735</f>
        <v>12191</v>
      </c>
      <c r="BT735">
        <f t="shared" ref="BT735:BT736" si="9974">+AJ735</f>
        <v>213</v>
      </c>
      <c r="BU735">
        <v>15</v>
      </c>
      <c r="BV735">
        <f t="shared" ref="BV735:BV736" si="9975">+AD735</f>
        <v>14</v>
      </c>
      <c r="BW735">
        <f t="shared" ref="BW735:BW736" si="9976">+BW731+BV735</f>
        <v>1004</v>
      </c>
      <c r="BX735" s="178">
        <f t="shared" ref="BX735:BX736" si="9977">+A735</f>
        <v>44559</v>
      </c>
      <c r="BY735">
        <f t="shared" ref="BY735:BY736" si="9978">+AL735</f>
        <v>78</v>
      </c>
      <c r="BZ735">
        <f t="shared" ref="BZ735:BZ736" si="9979">+AN735</f>
        <v>77</v>
      </c>
      <c r="CA735">
        <f t="shared" ref="CA735:CA736" si="9980">+AP735</f>
        <v>0</v>
      </c>
      <c r="CB735" s="178">
        <f t="shared" ref="CB735:CB736" si="9981">+A735</f>
        <v>44559</v>
      </c>
      <c r="CC735">
        <f t="shared" ref="CC735:CC736" si="9982">+AR735</f>
        <v>16964</v>
      </c>
      <c r="CD735">
        <f t="shared" ref="CD735:CD736" si="9983">+AT735</f>
        <v>13742</v>
      </c>
      <c r="CE735">
        <f t="shared" ref="CE735:CE736" si="9984">+AV735</f>
        <v>850</v>
      </c>
      <c r="CF735" s="178">
        <f t="shared" ref="CF735:CF736" si="9985">+A735</f>
        <v>44559</v>
      </c>
      <c r="CG735">
        <f t="shared" ref="CG735:CG736" si="9986">+AD735</f>
        <v>14</v>
      </c>
      <c r="CH735">
        <f t="shared" ref="CH735:CH736" si="9987">+AG735</f>
        <v>2</v>
      </c>
      <c r="CI735" s="178">
        <f t="shared" ref="CI735:CI736" si="9988">+A735</f>
        <v>44559</v>
      </c>
      <c r="CJ735">
        <f t="shared" ref="CJ735:CJ736" si="9989">+AI735</f>
        <v>0</v>
      </c>
      <c r="CK735" s="1">
        <f t="shared" ref="CK735:CK736" si="9990">+Z735</f>
        <v>44559</v>
      </c>
      <c r="CL735" s="281">
        <f t="shared" ref="CL735:CL736" si="9991">+AD735</f>
        <v>14</v>
      </c>
      <c r="CM735" s="1">
        <f t="shared" ref="CM735:CM736" si="9992">+Z735</f>
        <v>44559</v>
      </c>
      <c r="CN735" s="282">
        <f t="shared" ref="CN735:CN736" si="9993">+AI735</f>
        <v>0</v>
      </c>
      <c r="CO735" s="178">
        <f t="shared" ref="CO735:CO736" si="9994">+A735</f>
        <v>44559</v>
      </c>
      <c r="CP735">
        <f t="shared" ref="CP735:CP736" si="9995">+AQ735</f>
        <v>14</v>
      </c>
      <c r="CQ735">
        <f t="shared" ref="CQ735:CQ736" si="9996">+AU735</f>
        <v>0</v>
      </c>
      <c r="CR735">
        <f t="shared" ref="CR735:CR736" si="9997">+AS735</f>
        <v>0</v>
      </c>
    </row>
    <row r="736" spans="1:96" ht="18" customHeight="1" x14ac:dyDescent="0.55000000000000004">
      <c r="A736" s="260">
        <v>44560</v>
      </c>
      <c r="B736" s="239">
        <v>29</v>
      </c>
      <c r="C736" s="153">
        <f>+B736+C735-1</f>
        <v>11083</v>
      </c>
      <c r="D736" s="153">
        <f t="shared" si="9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si="9943"/>
        <v>44560</v>
      </c>
      <c r="AA736" s="229">
        <f t="shared" si="9944"/>
        <v>29697</v>
      </c>
      <c r="AB736" s="229">
        <f t="shared" si="9945"/>
        <v>26015</v>
      </c>
      <c r="AC736" s="230">
        <f t="shared" si="9946"/>
        <v>1063</v>
      </c>
      <c r="AD736" s="182">
        <f t="shared" si="9947"/>
        <v>12</v>
      </c>
      <c r="AE736" s="242">
        <f t="shared" si="9948"/>
        <v>11425</v>
      </c>
      <c r="AF736" s="154">
        <v>12630</v>
      </c>
      <c r="AG736" s="183">
        <f t="shared" si="9949"/>
        <v>5</v>
      </c>
      <c r="AH736" s="154">
        <v>12196</v>
      </c>
      <c r="AI736" s="183">
        <v>0</v>
      </c>
      <c r="AJ736" s="184">
        <v>213</v>
      </c>
      <c r="AK736" s="185">
        <f t="shared" si="9950"/>
        <v>1</v>
      </c>
      <c r="AL736" s="154">
        <v>79</v>
      </c>
      <c r="AM736" s="183">
        <f t="shared" si="9951"/>
        <v>0</v>
      </c>
      <c r="AN736" s="154">
        <v>77</v>
      </c>
      <c r="AO736" s="183">
        <f t="shared" si="9952"/>
        <v>0</v>
      </c>
      <c r="AP736" s="186">
        <v>0</v>
      </c>
      <c r="AQ736" s="185">
        <f t="shared" si="9953"/>
        <v>24</v>
      </c>
      <c r="AR736" s="154">
        <v>16988</v>
      </c>
      <c r="AS736" s="183">
        <f t="shared" si="9954"/>
        <v>0</v>
      </c>
      <c r="AT736" s="154">
        <v>13742</v>
      </c>
      <c r="AU736" s="183">
        <f t="shared" si="9955"/>
        <v>0</v>
      </c>
      <c r="AV736" s="187">
        <v>850</v>
      </c>
      <c r="AW736" s="237">
        <f t="shared" si="6311"/>
        <v>575</v>
      </c>
      <c r="AX736" s="236">
        <f t="shared" si="9956"/>
        <v>44560</v>
      </c>
      <c r="AY736" s="6">
        <v>0</v>
      </c>
      <c r="AZ736" s="237">
        <f t="shared" si="9957"/>
        <v>468</v>
      </c>
      <c r="BA736" s="237">
        <f t="shared" si="6312"/>
        <v>390</v>
      </c>
      <c r="BB736" s="129">
        <v>0</v>
      </c>
      <c r="BC736" s="27">
        <f t="shared" si="9958"/>
        <v>1104</v>
      </c>
      <c r="BD736" s="237">
        <f t="shared" si="6313"/>
        <v>425</v>
      </c>
      <c r="BE736" s="228">
        <f t="shared" si="9959"/>
        <v>44560</v>
      </c>
      <c r="BF736" s="131">
        <f t="shared" si="9960"/>
        <v>29</v>
      </c>
      <c r="BG736" s="131">
        <f t="shared" si="9961"/>
        <v>11083</v>
      </c>
      <c r="BH736" s="228">
        <f t="shared" si="9962"/>
        <v>44560</v>
      </c>
      <c r="BI736" s="131">
        <f t="shared" si="9963"/>
        <v>11083</v>
      </c>
      <c r="BJ736" s="1">
        <f t="shared" si="9964"/>
        <v>44560</v>
      </c>
      <c r="BK736">
        <f t="shared" si="9965"/>
        <v>0</v>
      </c>
      <c r="BL736">
        <f t="shared" si="9966"/>
        <v>29</v>
      </c>
      <c r="BM736">
        <f t="shared" si="9967"/>
        <v>29</v>
      </c>
      <c r="BN736" s="1">
        <f t="shared" si="9968"/>
        <v>44560</v>
      </c>
      <c r="BO736">
        <f t="shared" si="9969"/>
        <v>11568</v>
      </c>
      <c r="BP736">
        <f t="shared" si="9970"/>
        <v>6766</v>
      </c>
      <c r="BQ736" s="178">
        <f t="shared" si="9971"/>
        <v>44560</v>
      </c>
      <c r="BR736">
        <f t="shared" si="9972"/>
        <v>12630</v>
      </c>
      <c r="BS736">
        <f t="shared" si="9973"/>
        <v>12196</v>
      </c>
      <c r="BT736">
        <f t="shared" si="9974"/>
        <v>213</v>
      </c>
      <c r="BU736">
        <v>15</v>
      </c>
      <c r="BV736">
        <f t="shared" si="9975"/>
        <v>12</v>
      </c>
      <c r="BW736">
        <f t="shared" si="9976"/>
        <v>968</v>
      </c>
      <c r="BX736" s="178">
        <f t="shared" si="9977"/>
        <v>44560</v>
      </c>
      <c r="BY736">
        <f t="shared" si="9978"/>
        <v>79</v>
      </c>
      <c r="BZ736">
        <f t="shared" si="9979"/>
        <v>77</v>
      </c>
      <c r="CA736">
        <f t="shared" si="9980"/>
        <v>0</v>
      </c>
      <c r="CB736" s="178">
        <f t="shared" si="9981"/>
        <v>44560</v>
      </c>
      <c r="CC736">
        <f t="shared" si="9982"/>
        <v>16988</v>
      </c>
      <c r="CD736">
        <f t="shared" si="9983"/>
        <v>13742</v>
      </c>
      <c r="CE736">
        <f t="shared" si="9984"/>
        <v>850</v>
      </c>
      <c r="CF736" s="178">
        <f t="shared" si="9985"/>
        <v>44560</v>
      </c>
      <c r="CG736">
        <f t="shared" si="9986"/>
        <v>12</v>
      </c>
      <c r="CH736">
        <f t="shared" si="9987"/>
        <v>5</v>
      </c>
      <c r="CI736" s="178">
        <f t="shared" si="9988"/>
        <v>44560</v>
      </c>
      <c r="CJ736">
        <f t="shared" si="9989"/>
        <v>0</v>
      </c>
      <c r="CK736" s="1">
        <f t="shared" si="9990"/>
        <v>44560</v>
      </c>
      <c r="CL736" s="281">
        <f t="shared" si="9991"/>
        <v>12</v>
      </c>
      <c r="CM736" s="1">
        <f t="shared" si="9992"/>
        <v>44560</v>
      </c>
      <c r="CN736" s="282">
        <f t="shared" si="9993"/>
        <v>0</v>
      </c>
      <c r="CO736" s="178">
        <f t="shared" si="9994"/>
        <v>44560</v>
      </c>
      <c r="CP736">
        <f t="shared" si="9995"/>
        <v>24</v>
      </c>
      <c r="CQ736">
        <f t="shared" si="9996"/>
        <v>0</v>
      </c>
      <c r="CR736">
        <f t="shared" si="9997"/>
        <v>0</v>
      </c>
    </row>
    <row r="737" spans="1:93" ht="18" customHeight="1" x14ac:dyDescent="0.55000000000000004">
      <c r="A737" s="178"/>
      <c r="B737" s="239"/>
      <c r="C737" s="153"/>
      <c r="D737" s="153"/>
      <c r="E737" s="146"/>
      <c r="F737" s="146"/>
      <c r="G737" s="146"/>
      <c r="H737" s="134"/>
      <c r="I737" s="146"/>
      <c r="J737" s="134"/>
      <c r="K737" s="42"/>
      <c r="L737" s="145"/>
      <c r="M737" s="146"/>
      <c r="N737" s="134"/>
      <c r="O737" s="134"/>
      <c r="P737" s="146"/>
      <c r="Q737" s="146"/>
      <c r="R737" s="134"/>
      <c r="S737" s="134"/>
      <c r="T737" s="146"/>
      <c r="U737" s="146"/>
      <c r="V737" s="134"/>
      <c r="W737" s="42"/>
      <c r="X737" s="147"/>
      <c r="Y737" s="5"/>
      <c r="Z737" s="75"/>
      <c r="AA737" s="229"/>
      <c r="AB737" s="229"/>
      <c r="AC737" s="230"/>
      <c r="AD737" s="182"/>
      <c r="AE737" s="242"/>
      <c r="AF737" s="154"/>
      <c r="AG737" s="183"/>
      <c r="AH737" s="154"/>
      <c r="AI737" s="183"/>
      <c r="AJ737" s="184"/>
      <c r="AK737" s="185"/>
      <c r="AL737" s="154"/>
      <c r="AM737" s="183"/>
      <c r="AN737" s="154"/>
      <c r="AO737" s="183"/>
      <c r="AP737" s="186"/>
      <c r="AQ737" s="185"/>
      <c r="AR737" s="154"/>
      <c r="AS737" s="183"/>
      <c r="AT737" s="154"/>
      <c r="AU737" s="183"/>
      <c r="AV737" s="187"/>
      <c r="AW737" s="237"/>
      <c r="AX737" s="236"/>
      <c r="AY737" s="6"/>
      <c r="AZ737" s="237"/>
      <c r="BA737" s="237"/>
      <c r="BB737" s="129"/>
      <c r="BC737" s="27"/>
      <c r="BD737" s="237"/>
      <c r="BE737" s="228"/>
      <c r="BF737" s="131"/>
      <c r="BG737" s="131"/>
      <c r="BH737" s="228"/>
      <c r="BI737" s="131"/>
      <c r="BJ737" s="1"/>
      <c r="BN737" s="1"/>
      <c r="BQ737" s="178"/>
      <c r="BX737" s="178"/>
      <c r="CB737" s="178"/>
      <c r="CF737" s="178"/>
      <c r="CI737" s="178"/>
      <c r="CK737" s="1"/>
      <c r="CL737" s="281"/>
      <c r="CM737" s="1"/>
      <c r="CN737" s="282"/>
      <c r="CO737" s="178"/>
    </row>
    <row r="738" spans="1:93" ht="7" customHeight="1" thickBot="1" x14ac:dyDescent="0.6">
      <c r="A738" s="66"/>
      <c r="B738" s="145"/>
      <c r="C738" s="153"/>
      <c r="D738" s="146"/>
      <c r="E738" s="146"/>
      <c r="F738" s="146"/>
      <c r="G738" s="146"/>
      <c r="H738" s="134"/>
      <c r="I738" s="146"/>
      <c r="J738" s="134"/>
      <c r="K738" s="147"/>
      <c r="L738" s="145"/>
      <c r="M738" s="146"/>
      <c r="N738" s="134"/>
      <c r="O738" s="134"/>
      <c r="P738" s="146"/>
      <c r="Q738" s="146"/>
      <c r="R738" s="134"/>
      <c r="S738" s="134"/>
      <c r="T738" s="146"/>
      <c r="U738" s="146"/>
      <c r="V738" s="134"/>
      <c r="W738" s="42"/>
      <c r="X738" s="147"/>
      <c r="Z738" s="66"/>
      <c r="AA738" s="64"/>
      <c r="AB738" s="64"/>
      <c r="AC738" s="64"/>
      <c r="AD738" s="182"/>
      <c r="AE738" s="242"/>
      <c r="AF738" s="154"/>
      <c r="AG738" s="183"/>
      <c r="AH738" s="154"/>
      <c r="AI738" s="183"/>
      <c r="AJ738" s="184"/>
      <c r="AK738" s="185"/>
      <c r="AL738" s="154"/>
      <c r="AM738" s="183"/>
      <c r="AN738" s="154"/>
      <c r="AO738" s="183"/>
      <c r="AP738" s="186"/>
      <c r="AQ738" s="185"/>
      <c r="AR738" s="154"/>
      <c r="AS738" s="183"/>
      <c r="AT738" s="154"/>
      <c r="AU738" s="183"/>
      <c r="AV738" s="187"/>
    </row>
    <row r="739" spans="1:93" x14ac:dyDescent="0.55000000000000004">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AE739">
        <f>SUM(AD443:AD448)</f>
        <v>190</v>
      </c>
      <c r="AY739" s="45" t="s">
        <v>475</v>
      </c>
      <c r="BB739" s="45" t="s">
        <v>474</v>
      </c>
      <c r="BV739">
        <f>SUM(BV442:BV738)</f>
        <v>1480</v>
      </c>
    </row>
    <row r="740" spans="1:93" x14ac:dyDescent="0.55000000000000004">
      <c r="B740">
        <f>SUM(B554:B584)</f>
        <v>832</v>
      </c>
      <c r="AI740" s="258">
        <f>SUM(AI189:AI558)</f>
        <v>205</v>
      </c>
      <c r="AY740" s="45">
        <f>SUM(AY359:AY413)</f>
        <v>69</v>
      </c>
      <c r="BB740" s="45">
        <f>SUM(BB374:BB413)</f>
        <v>941</v>
      </c>
    </row>
    <row r="741" spans="1:93" x14ac:dyDescent="0.55000000000000004">
      <c r="L741">
        <f>SUM(L97:L740)</f>
        <v>14408</v>
      </c>
      <c r="P741">
        <f>SUM(P97:P740)</f>
        <v>3045</v>
      </c>
      <c r="AD741">
        <f>SUM(AD188:AD194)</f>
        <v>82</v>
      </c>
      <c r="AY741" s="45" t="s">
        <v>686</v>
      </c>
    </row>
    <row r="742" spans="1:93" ht="15" customHeight="1" x14ac:dyDescent="0.55000000000000004">
      <c r="A742" s="129"/>
      <c r="D742">
        <f>SUM(B229:B259)</f>
        <v>435</v>
      </c>
      <c r="Z742" s="129"/>
      <c r="AA742" s="129"/>
      <c r="AB742" s="129"/>
      <c r="AC742" s="129"/>
      <c r="AF742">
        <f>SUM(AD188:AD558)</f>
        <v>10740</v>
      </c>
      <c r="AY742" s="45">
        <f>SUM(AY581:AY738)</f>
        <v>58</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09"/>
  <sheetViews>
    <sheetView zoomScaleNormal="100" workbookViewId="0">
      <pane xSplit="3" ySplit="1" topLeftCell="D491" activePane="bottomRight" state="frozen"/>
      <selection pane="topRight" activeCell="C1" sqref="C1"/>
      <selection pane="bottomLeft" activeCell="A2" sqref="A2"/>
      <selection pane="bottomRight" activeCell="F505" sqref="F505"/>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499"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8"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8"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8"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8" ht="17.5" customHeight="1" x14ac:dyDescent="0.55000000000000004">
      <c r="B500" s="264"/>
      <c r="C500" s="1"/>
      <c r="E500" s="292"/>
      <c r="J500" s="264"/>
      <c r="AG500" s="1"/>
      <c r="AH500" s="265"/>
      <c r="AI500" s="265"/>
    </row>
    <row r="501" spans="2:38" x14ac:dyDescent="0.55000000000000004">
      <c r="B501" s="239"/>
      <c r="C501" s="1"/>
      <c r="AG501" s="277">
        <v>1</v>
      </c>
    </row>
    <row r="502" spans="2:38" s="263" customFormat="1" ht="5" customHeight="1" x14ac:dyDescent="0.55000000000000004">
      <c r="B502" s="262"/>
      <c r="C502" s="261"/>
      <c r="AF502" s="5"/>
    </row>
    <row r="503" spans="2:38" ht="5.5" customHeight="1" x14ac:dyDescent="0.55000000000000004">
      <c r="B503" s="255"/>
      <c r="C503" s="1"/>
    </row>
    <row r="504" spans="2:38" x14ac:dyDescent="0.55000000000000004">
      <c r="B504">
        <f>SUM(B2:B503)</f>
        <v>8730</v>
      </c>
      <c r="C504" s="1" t="s">
        <v>348</v>
      </c>
      <c r="D504" s="27">
        <f t="shared" ref="D504:J504" si="225">SUM(D2:D503)</f>
        <v>2193</v>
      </c>
      <c r="E504" s="27">
        <f t="shared" si="225"/>
        <v>1526</v>
      </c>
      <c r="F504" s="27">
        <f t="shared" si="225"/>
        <v>638</v>
      </c>
      <c r="G504" s="27">
        <f t="shared" si="225"/>
        <v>368</v>
      </c>
      <c r="H504">
        <f t="shared" si="225"/>
        <v>1332</v>
      </c>
      <c r="I504" s="27">
        <f t="shared" si="225"/>
        <v>517</v>
      </c>
      <c r="J504" s="27">
        <f t="shared" si="225"/>
        <v>2156</v>
      </c>
      <c r="K504">
        <f t="shared" ref="K504:AE504" si="226">SUM(K2:K503)</f>
        <v>148</v>
      </c>
      <c r="L504">
        <f t="shared" si="226"/>
        <v>6</v>
      </c>
      <c r="M504">
        <f t="shared" si="226"/>
        <v>19</v>
      </c>
      <c r="N504">
        <f t="shared" si="226"/>
        <v>43</v>
      </c>
      <c r="O504">
        <f t="shared" si="226"/>
        <v>335</v>
      </c>
      <c r="P504">
        <f t="shared" si="226"/>
        <v>17</v>
      </c>
      <c r="Q504">
        <f t="shared" si="226"/>
        <v>26</v>
      </c>
      <c r="R504">
        <f t="shared" si="226"/>
        <v>124</v>
      </c>
      <c r="S504">
        <f t="shared" si="226"/>
        <v>20</v>
      </c>
      <c r="T504">
        <f t="shared" si="226"/>
        <v>85</v>
      </c>
      <c r="U504">
        <f t="shared" si="226"/>
        <v>85</v>
      </c>
      <c r="V504">
        <f t="shared" si="226"/>
        <v>134</v>
      </c>
      <c r="W504">
        <f t="shared" si="226"/>
        <v>1</v>
      </c>
      <c r="X504">
        <f t="shared" si="226"/>
        <v>14</v>
      </c>
      <c r="Y504">
        <f t="shared" si="226"/>
        <v>119</v>
      </c>
      <c r="Z504">
        <f t="shared" si="226"/>
        <v>146</v>
      </c>
      <c r="AA504">
        <f t="shared" si="226"/>
        <v>1</v>
      </c>
      <c r="AB504">
        <f t="shared" si="226"/>
        <v>176</v>
      </c>
      <c r="AC504">
        <f t="shared" si="226"/>
        <v>58</v>
      </c>
      <c r="AD504">
        <f t="shared" si="226"/>
        <v>352</v>
      </c>
      <c r="AE504">
        <f t="shared" si="226"/>
        <v>247</v>
      </c>
      <c r="AL504" s="265"/>
    </row>
    <row r="505" spans="2:38" x14ac:dyDescent="0.55000000000000004">
      <c r="C505" s="1"/>
    </row>
    <row r="506" spans="2:38" ht="5" customHeight="1" x14ac:dyDescent="0.55000000000000004">
      <c r="C506" s="1"/>
    </row>
    <row r="509" spans="2:38" x14ac:dyDescent="0.55000000000000004">
      <c r="B509" s="239"/>
      <c r="K50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zoomScale="70" zoomScaleNormal="70" workbookViewId="0">
      <selection activeCell="U74" sqref="U7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44"/>
  <sheetViews>
    <sheetView topLeftCell="A2" workbookViewId="0">
      <pane xSplit="2" ySplit="2" topLeftCell="C533" activePane="bottomRight" state="frozen"/>
      <selection activeCell="O24" sqref="O24"/>
      <selection pane="topRight" activeCell="O24" sqref="O24"/>
      <selection pane="bottomLeft" activeCell="O24" sqref="O24"/>
      <selection pane="bottomRight" activeCell="G541" sqref="G54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40" si="3430">+A495+1</f>
        <v>498</v>
      </c>
      <c r="B496" s="248"/>
      <c r="C496" s="45"/>
      <c r="D496" t="s">
        <v>414</v>
      </c>
      <c r="E496">
        <v>24</v>
      </c>
      <c r="F496">
        <f t="shared" ref="F496:F540"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B541" s="248"/>
      <c r="C541" s="45"/>
      <c r="G541" s="1"/>
      <c r="H541" s="129"/>
      <c r="I541" s="247"/>
      <c r="J541" s="129"/>
      <c r="K541" s="252"/>
      <c r="L541" s="275"/>
      <c r="M541" s="5"/>
      <c r="N541" s="252"/>
      <c r="O541" s="129"/>
      <c r="P541" s="129"/>
      <c r="Q541" s="6"/>
      <c r="R541" s="276"/>
      <c r="S541" s="238"/>
      <c r="T541" s="253"/>
      <c r="U541" s="278"/>
      <c r="V541" s="5"/>
      <c r="W541" s="27"/>
      <c r="X541" s="253"/>
      <c r="Y541" s="5"/>
      <c r="Z541" s="250"/>
    </row>
    <row r="542" spans="1:26" x14ac:dyDescent="0.55000000000000004">
      <c r="B542" s="248"/>
      <c r="C542" s="45"/>
      <c r="G542" s="1"/>
      <c r="H542" s="128"/>
      <c r="I542" s="285"/>
      <c r="J542" s="128"/>
      <c r="K542" s="286"/>
      <c r="L542" s="287"/>
      <c r="M542" s="285"/>
      <c r="N542" s="286"/>
      <c r="O542" s="128"/>
      <c r="P542" s="285"/>
      <c r="Q542" s="288"/>
      <c r="R542" s="289"/>
      <c r="S542" s="288"/>
      <c r="T542" s="128"/>
      <c r="U542" s="290"/>
      <c r="V542" s="285"/>
      <c r="W542" s="285"/>
      <c r="X542" s="128"/>
      <c r="Y542" s="285"/>
      <c r="Z542" s="128"/>
    </row>
    <row r="543" spans="1:26" ht="7.5" customHeight="1" x14ac:dyDescent="0.55000000000000004">
      <c r="H543" s="285"/>
      <c r="I543" s="285"/>
      <c r="J543" s="285"/>
      <c r="K543" s="285"/>
      <c r="L543" s="291"/>
      <c r="M543" s="285"/>
      <c r="N543" s="285"/>
      <c r="O543" s="285"/>
      <c r="P543" s="285"/>
      <c r="Q543" s="285"/>
      <c r="R543" s="291"/>
      <c r="S543" s="285"/>
      <c r="T543" s="285"/>
      <c r="U543" s="285"/>
      <c r="V543" s="285"/>
      <c r="W543" s="285"/>
      <c r="X543" s="128"/>
      <c r="Y543" s="285"/>
      <c r="Z543" s="128"/>
    </row>
    <row r="544" spans="1:26" x14ac:dyDescent="0.55000000000000004">
      <c r="H544" s="285"/>
      <c r="I544" s="285"/>
      <c r="J544" s="285"/>
      <c r="K544" s="285"/>
      <c r="L544" s="291"/>
      <c r="M544" s="285"/>
      <c r="N544" s="285"/>
      <c r="O544" s="285"/>
      <c r="P544" s="285"/>
      <c r="Q544" s="285"/>
      <c r="R544" s="291"/>
      <c r="S544" s="285"/>
      <c r="T544" s="285"/>
      <c r="U544" s="285"/>
      <c r="V544" s="285"/>
      <c r="W544" s="285"/>
      <c r="X544" s="128"/>
      <c r="Y544" s="285"/>
      <c r="Z544"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2022-01-04T10:24:55Z</dcterms:modified>
</cp:coreProperties>
</file>