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C478CC31-662A-4DA8-B1DC-6B614A81BBAD}"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Q742" i="5" l="1"/>
  <c r="CP742" i="5" s="1"/>
  <c r="AO742" i="5"/>
  <c r="AM742" i="5"/>
  <c r="AK742" i="5"/>
  <c r="AG742" i="5"/>
  <c r="AF743" i="2"/>
  <c r="AE743" i="2"/>
  <c r="AB743" i="2"/>
  <c r="AA743" i="2"/>
  <c r="Z743" i="2"/>
  <c r="Y743" i="2"/>
  <c r="X743" i="2"/>
  <c r="W743" i="2"/>
  <c r="P743" i="2"/>
  <c r="O743" i="2"/>
  <c r="M743" i="2"/>
  <c r="K743" i="2"/>
  <c r="H743" i="2"/>
  <c r="CR742" i="5"/>
  <c r="CO742" i="5"/>
  <c r="CN742" i="5"/>
  <c r="CM742" i="5"/>
  <c r="CK742" i="5"/>
  <c r="CJ742" i="5"/>
  <c r="CI742" i="5"/>
  <c r="CH742" i="5"/>
  <c r="CF742" i="5"/>
  <c r="CE742" i="5"/>
  <c r="CD742" i="5"/>
  <c r="CC742" i="5"/>
  <c r="CB742" i="5"/>
  <c r="CA742" i="5"/>
  <c r="BZ742" i="5"/>
  <c r="BY742" i="5"/>
  <c r="BX742" i="5"/>
  <c r="BT742" i="5"/>
  <c r="BS742" i="5"/>
  <c r="BR742" i="5"/>
  <c r="BQ742" i="5"/>
  <c r="BM742" i="5"/>
  <c r="BO742" i="5" s="1"/>
  <c r="BL742" i="5"/>
  <c r="BP742" i="5" s="1"/>
  <c r="BK742" i="5"/>
  <c r="BH742" i="5"/>
  <c r="BF742" i="5"/>
  <c r="BE742" i="5"/>
  <c r="BJ742" i="5" s="1"/>
  <c r="BN742" i="5" s="1"/>
  <c r="BD742" i="5"/>
  <c r="BC742" i="5"/>
  <c r="BA742" i="5"/>
  <c r="AZ742" i="5"/>
  <c r="AX742" i="5"/>
  <c r="AW742" i="5"/>
  <c r="AU742" i="5"/>
  <c r="CQ742" i="5" s="1"/>
  <c r="AS742" i="5"/>
  <c r="Y742" i="5"/>
  <c r="Z742" i="5"/>
  <c r="AA742" i="5"/>
  <c r="AB742" i="5"/>
  <c r="AC742" i="5"/>
  <c r="AD742" i="5"/>
  <c r="AE742" i="5" s="1"/>
  <c r="C742" i="5"/>
  <c r="D742" i="5" s="1"/>
  <c r="AJ505" i="7"/>
  <c r="AI505" i="7"/>
  <c r="AG505" i="7"/>
  <c r="J505" i="7"/>
  <c r="B505" i="7" s="1"/>
  <c r="AK505" i="7" s="1"/>
  <c r="AH505" i="7" s="1"/>
  <c r="Y546" i="6"/>
  <c r="V546" i="6"/>
  <c r="U546" i="6"/>
  <c r="AU741" i="5"/>
  <c r="AS741" i="5"/>
  <c r="AG741" i="5"/>
  <c r="CH741" i="5" s="1"/>
  <c r="AF742" i="2"/>
  <c r="AE742" i="2"/>
  <c r="AA742" i="2"/>
  <c r="Z742" i="2"/>
  <c r="X742" i="2"/>
  <c r="W742" i="2"/>
  <c r="P742" i="2"/>
  <c r="AJ504" i="7"/>
  <c r="AI504" i="7"/>
  <c r="AG504" i="7"/>
  <c r="J504" i="7"/>
  <c r="B504" i="7" s="1"/>
  <c r="AK504" i="7" s="1"/>
  <c r="AH504" i="7" s="1"/>
  <c r="Y545" i="6"/>
  <c r="V545" i="6"/>
  <c r="U545" i="6"/>
  <c r="CR741" i="5"/>
  <c r="CQ741" i="5"/>
  <c r="CO741" i="5"/>
  <c r="CN741" i="5"/>
  <c r="CM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H740" i="5"/>
  <c r="CF740" i="5"/>
  <c r="CE740" i="5"/>
  <c r="CD740" i="5"/>
  <c r="CC740" i="5"/>
  <c r="CB740" i="5"/>
  <c r="CA740" i="5"/>
  <c r="BZ740" i="5"/>
  <c r="BY740" i="5"/>
  <c r="BX740" i="5"/>
  <c r="BT740" i="5"/>
  <c r="BS740" i="5"/>
  <c r="BR740" i="5"/>
  <c r="BQ740" i="5"/>
  <c r="BM740" i="5"/>
  <c r="BL740" i="5"/>
  <c r="BH740" i="5"/>
  <c r="BF740" i="5"/>
  <c r="AX740" i="5"/>
  <c r="AG740" i="5"/>
  <c r="BV742" i="5" l="1"/>
  <c r="BW742" i="5" s="1"/>
  <c r="CG742" i="5"/>
  <c r="CL742" i="5"/>
  <c r="BI742" i="5"/>
  <c r="BG742" i="5" s="1"/>
  <c r="I743" i="2"/>
  <c r="CK741" i="5"/>
  <c r="BV741" i="5"/>
  <c r="CG741" i="5"/>
  <c r="CL741" i="5"/>
  <c r="BK741" i="5"/>
  <c r="BK740" i="5"/>
  <c r="P740" i="2" l="1"/>
  <c r="AF741" i="2"/>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AH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AH502" i="7" s="1"/>
  <c r="Y543" i="6"/>
  <c r="V543" i="6"/>
  <c r="U543" i="6"/>
  <c r="AF740" i="2"/>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CM740" i="5" l="1"/>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10"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AH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N678" i="5" l="1"/>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2" i="7" l="1"/>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46"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4" i="7" l="1"/>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48" i="5"/>
  <c r="AS581" i="5"/>
  <c r="CR581" i="5" s="1"/>
  <c r="AG581" i="5"/>
  <c r="CH581" i="5" s="1"/>
  <c r="X510"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7" i="5" l="1"/>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7" i="7" l="1"/>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AH280" i="7" s="1"/>
  <c r="Y321" i="6"/>
  <c r="V321" i="6"/>
  <c r="U321" i="6"/>
  <c r="AG516" i="5"/>
  <c r="AH283" i="7" l="1"/>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10"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5" i="7" l="1"/>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10"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10"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45" i="5" s="1"/>
  <c r="CG443" i="5"/>
  <c r="AE745"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1" i="7" l="1"/>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AH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0" i="7" l="1"/>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46" i="5"/>
  <c r="CI378" i="5" l="1"/>
  <c r="CF378" i="5"/>
  <c r="CE378" i="5"/>
  <c r="CD378" i="5"/>
  <c r="CC378" i="5"/>
  <c r="CB378" i="5"/>
  <c r="CA378" i="5"/>
  <c r="BZ378" i="5"/>
  <c r="BY378" i="5"/>
  <c r="BX378" i="5"/>
  <c r="BT378" i="5"/>
  <c r="BS378" i="5"/>
  <c r="BR378" i="5"/>
  <c r="BQ378" i="5"/>
  <c r="BL378" i="5"/>
  <c r="BM378" i="5"/>
  <c r="BH378" i="5"/>
  <c r="BF378" i="5"/>
  <c r="BB746"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10"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AH75" i="7" l="1"/>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10"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10" i="7"/>
  <c r="AD510" i="7"/>
  <c r="AB510" i="7"/>
  <c r="G510" i="7"/>
  <c r="Y510" i="7"/>
  <c r="N510" i="7"/>
  <c r="E510"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15"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48"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4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48" i="5"/>
  <c r="AD747"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47" i="5"/>
  <c r="L747"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BI736" i="5"/>
  <c r="BG736"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C738" i="5" l="1"/>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D739" i="5"/>
  <c r="BI739" i="5"/>
  <c r="BG739" i="5" s="1"/>
  <c r="W430" i="6"/>
  <c r="I431" i="6"/>
  <c r="Y319" i="2"/>
  <c r="H320" i="2"/>
  <c r="M291" i="2"/>
  <c r="M292" i="2" s="1"/>
  <c r="AB290" i="2"/>
  <c r="I290" i="2"/>
  <c r="D741" i="5" l="1"/>
  <c r="BI741" i="5"/>
  <c r="BG741" i="5" s="1"/>
  <c r="D740" i="5"/>
  <c r="BI740" i="5"/>
  <c r="BG740" i="5" s="1"/>
  <c r="W431" i="6"/>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10" i="7"/>
  <c r="T510" i="7"/>
  <c r="R510" i="7"/>
  <c r="Z510" i="7"/>
  <c r="AC51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Y714" i="2"/>
  <c r="Y713" i="2"/>
  <c r="Y712" i="2"/>
  <c r="Y711" i="2"/>
  <c r="AB475" i="2"/>
  <c r="M476" i="2"/>
  <c r="M477" i="2" s="1"/>
  <c r="M478" i="2" s="1"/>
  <c r="M479" i="2" s="1"/>
  <c r="M480" i="2" s="1"/>
  <c r="M481" i="2" s="1"/>
  <c r="M482" i="2" s="1"/>
  <c r="M483" i="2" s="1"/>
  <c r="M484" i="2" s="1"/>
  <c r="M485" i="2" s="1"/>
  <c r="I475" i="2"/>
  <c r="Y742" i="2" l="1"/>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10" i="7"/>
  <c r="AJ371" i="7"/>
  <c r="S510" i="7"/>
  <c r="B371" i="7"/>
  <c r="AK371" i="7" s="1"/>
  <c r="AH371" i="7" s="1"/>
  <c r="U510"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10" i="7"/>
  <c r="M510" i="7"/>
  <c r="K510" i="7"/>
  <c r="AJ392" i="7"/>
  <c r="I510" i="7"/>
  <c r="B392" i="7"/>
  <c r="AK392" i="7" s="1"/>
  <c r="AH392" i="7" s="1"/>
  <c r="F510"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W546" i="6" s="1"/>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55" i="7"/>
  <c r="AK455" i="7" s="1"/>
  <c r="AJ455" i="7"/>
  <c r="AH455" i="7" l="1"/>
  <c r="I699" i="2"/>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AB713" i="2"/>
  <c r="I713" i="2"/>
  <c r="AB712" i="2"/>
  <c r="I712" i="2"/>
  <c r="AB711" i="2"/>
  <c r="I711" i="2"/>
  <c r="AB742" i="2" l="1"/>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10" i="7"/>
  <c r="B501" i="7"/>
  <c r="AK501" i="7" s="1"/>
  <c r="B510" i="7"/>
  <c r="AH501" i="7" l="1"/>
</calcChain>
</file>

<file path=xl/sharedStrings.xml><?xml version="1.0" encoding="utf-8"?>
<sst xmlns="http://schemas.openxmlformats.org/spreadsheetml/2006/main" count="1068" uniqueCount="769">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</sst>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0000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国家衛健委発表に基づく感染状況!$W$27:$W$746</c:f>
              <c:numCache>
                <c:formatCode>m"月"d"日"</c:formatCode>
                <c:ptCount val="7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numCache>
            </c:numRef>
          </c:cat>
          <c:val>
            <c:numRef>
              <c:f>国家衛健委発表に基づく感染状況!$X$27:$X$746</c:f>
              <c:numCache>
                <c:formatCode>#,##0_);[Red]\(#,##0\)</c:formatCode>
                <c:ptCount val="71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国家衛健委発表に基づく感染状況!$W$27:$W$746</c:f>
              <c:numCache>
                <c:formatCode>m"月"d"日"</c:formatCode>
                <c:ptCount val="7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numCache>
            </c:numRef>
          </c:cat>
          <c:val>
            <c:numRef>
              <c:f>国家衛健委発表に基づく感染状況!$Y$27:$Y$746</c:f>
              <c:numCache>
                <c:formatCode>General</c:formatCode>
                <c:ptCount val="71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香港マカオ台湾の患者・海外輸入症例・無症状病原体保有者!$CK$189:$CK$744</c:f>
              <c:numCache>
                <c:formatCode>m"月"d"日"</c:formatCode>
                <c:ptCount val="55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numCache>
            </c:numRef>
          </c:cat>
          <c:val>
            <c:numRef>
              <c:f>香港マカオ台湾の患者・海外輸入症例・無症状病原体保有者!$CL$189:$CL$744</c:f>
              <c:numCache>
                <c:formatCode>General</c:formatCode>
                <c:ptCount val="55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省市別輸入症例数変化!$C$2:$C$508</c:f>
              <c:numCache>
                <c:formatCode>m"月"d"日"</c:formatCode>
                <c:ptCount val="5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numCache>
            </c:numRef>
          </c:cat>
          <c:val>
            <c:numRef>
              <c:f>省市別輸入症例数変化!$D$2:$D$508</c:f>
              <c:numCache>
                <c:formatCode>General</c:formatCode>
                <c:ptCount val="50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省市別輸入症例数変化!$C$2:$C$508</c:f>
              <c:numCache>
                <c:formatCode>m"月"d"日"</c:formatCode>
                <c:ptCount val="5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numCache>
            </c:numRef>
          </c:cat>
          <c:val>
            <c:numRef>
              <c:f>省市別輸入症例数変化!$E$2:$E$508</c:f>
              <c:numCache>
                <c:formatCode>General</c:formatCode>
                <c:ptCount val="50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省市別輸入症例数変化!$C$2:$C$508</c:f>
              <c:numCache>
                <c:formatCode>m"月"d"日"</c:formatCode>
                <c:ptCount val="5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numCache>
            </c:numRef>
          </c:cat>
          <c:val>
            <c:numRef>
              <c:f>省市別輸入症例数変化!$F$2:$F$508</c:f>
              <c:numCache>
                <c:formatCode>General</c:formatCode>
                <c:ptCount val="50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省市別輸入症例数変化!$C$2:$C$508</c:f>
              <c:numCache>
                <c:formatCode>m"月"d"日"</c:formatCode>
                <c:ptCount val="5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numCache>
            </c:numRef>
          </c:cat>
          <c:val>
            <c:numRef>
              <c:f>省市別輸入症例数変化!$G$2:$G$508</c:f>
              <c:numCache>
                <c:formatCode>General</c:formatCode>
                <c:ptCount val="50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省市別輸入症例数変化!$C$2:$C$508</c:f>
              <c:numCache>
                <c:formatCode>m"月"d"日"</c:formatCode>
                <c:ptCount val="5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numCache>
            </c:numRef>
          </c:cat>
          <c:val>
            <c:numRef>
              <c:f>省市別輸入症例数変化!$H$2:$H$508</c:f>
              <c:numCache>
                <c:formatCode>General</c:formatCode>
                <c:ptCount val="50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省市別輸入症例数変化!$C$2:$C$508</c:f>
              <c:numCache>
                <c:formatCode>m"月"d"日"</c:formatCode>
                <c:ptCount val="5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numCache>
            </c:numRef>
          </c:cat>
          <c:val>
            <c:numRef>
              <c:f>省市別輸入症例数変化!$I$2:$I$508</c:f>
              <c:numCache>
                <c:formatCode>General</c:formatCode>
                <c:ptCount val="50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省市別輸入症例数変化!$C$2:$C$508</c:f>
              <c:numCache>
                <c:formatCode>m"月"d"日"</c:formatCode>
                <c:ptCount val="5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numCache>
            </c:numRef>
          </c:cat>
          <c:val>
            <c:numRef>
              <c:f>省市別輸入症例数変化!$J$2:$J$508</c:f>
              <c:numCache>
                <c:formatCode>0_);[Red]\(0\)</c:formatCode>
                <c:ptCount val="507"/>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0"/>
          <c:order val="0"/>
          <c:tx>
            <c:strRef>
              <c:f>省市別輸入症例数変化!$AH$1</c:f>
              <c:strCache>
                <c:ptCount val="1"/>
                <c:pt idx="0">
                  <c:v>その他</c:v>
                </c:pt>
              </c:strCache>
            </c:strRef>
          </c:tx>
          <c:spPr>
            <a:solidFill>
              <a:srgbClr val="7030A0"/>
            </a:solidFill>
            <a:ln>
              <a:noFill/>
            </a:ln>
            <a:effectLst/>
          </c:spPr>
          <c:invertIfNegative val="0"/>
          <c:val>
            <c:numRef>
              <c:f>省市別輸入症例数変化!$AH$2:$AH$506</c:f>
              <c:numCache>
                <c:formatCode>0_);[Red]\(0\)</c:formatCode>
                <c:ptCount val="50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numCache>
            </c:numRef>
          </c:val>
          <c:extLst>
            <c:ext xmlns:c16="http://schemas.microsoft.com/office/drawing/2014/chart" uri="{C3380CC4-5D6E-409C-BE32-E72D297353CC}">
              <c16:uniqueId val="{00000000-77FA-4870-B06E-E0008896B8AA}"/>
            </c:ext>
          </c:extLst>
        </c:ser>
        <c:ser>
          <c:idx val="1"/>
          <c:order val="1"/>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2-34F5-4F88-9B5F-E76A79FBFABE}"/>
              </c:ext>
            </c:extLst>
          </c:dPt>
          <c:dPt>
            <c:idx val="375"/>
            <c:invertIfNegative val="0"/>
            <c:bubble3D val="0"/>
            <c:extLst>
              <c:ext xmlns:c16="http://schemas.microsoft.com/office/drawing/2014/chart" uri="{C3380CC4-5D6E-409C-BE32-E72D297353CC}">
                <c16:uniqueId val="{00000002-1B57-4CEC-9C86-113571F64A75}"/>
              </c:ext>
            </c:extLst>
          </c:dPt>
          <c:val>
            <c:numRef>
              <c:f>省市別輸入症例数変化!$AI$2:$AI$506</c:f>
              <c:numCache>
                <c:formatCode>0_);[Red]\(0\)</c:formatCode>
                <c:ptCount val="50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numCache>
            </c:numRef>
          </c:val>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省市別輸入症例数変化!$AJ$2:$AJ$506</c:f>
              <c:numCache>
                <c:formatCode>General</c:formatCode>
                <c:ptCount val="50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numCache>
            </c:numRef>
          </c:val>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39736852589410282"/>
          <c:y val="0.15798546973492711"/>
          <c:w val="0.21890091000972012"/>
          <c:h val="0.1683047110157363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香港マカオ台湾の患者・海外輸入症例・無症状病原体保有者!$BQ$29:$BQ$744</c:f>
              <c:numCache>
                <c:formatCode>m"月"d"日"</c:formatCode>
                <c:ptCount val="7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numCache>
            </c:numRef>
          </c:cat>
          <c:val>
            <c:numRef>
              <c:f>香港マカオ台湾の患者・海外輸入症例・無症状病原体保有者!$BR$29:$BR$744</c:f>
              <c:numCache>
                <c:formatCode>General</c:formatCode>
                <c:ptCount val="71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香港マカオ台湾の患者・海外輸入症例・無症状病原体保有者!$BQ$29:$BQ$744</c:f>
              <c:numCache>
                <c:formatCode>m"月"d"日"</c:formatCode>
                <c:ptCount val="7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numCache>
            </c:numRef>
          </c:cat>
          <c:val>
            <c:numRef>
              <c:f>香港マカオ台湾の患者・海外輸入症例・無症状病原体保有者!$BS$29:$BS$744</c:f>
              <c:numCache>
                <c:formatCode>General</c:formatCode>
                <c:ptCount val="7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香港マカオ台湾の患者・海外輸入症例・無症状病原体保有者!$BQ$29:$BQ$744</c:f>
              <c:numCache>
                <c:formatCode>m"月"d"日"</c:formatCode>
                <c:ptCount val="7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numCache>
            </c:numRef>
          </c:cat>
          <c:val>
            <c:numRef>
              <c:f>香港マカオ台湾の患者・海外輸入症例・無症状病原体保有者!$BT$29:$BT$744</c:f>
              <c:numCache>
                <c:formatCode>General</c:formatCode>
                <c:ptCount val="71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香港マカオ台湾の患者・海外輸入症例・無症状病原体保有者!$AX$169:$AX$744</c:f>
              <c:numCache>
                <c:formatCode>m"月"d"日"</c:formatCode>
                <c:ptCount val="57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numCache>
            </c:numRef>
          </c:cat>
          <c:val>
            <c:numRef>
              <c:f>香港マカオ台湾の患者・海外輸入症例・無症状病原体保有者!$AY$169:$AY$744</c:f>
              <c:numCache>
                <c:formatCode>General</c:formatCode>
                <c:ptCount val="57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香港マカオ台湾の患者・海外輸入症例・無症状病原体保有者!$AX$169:$AX$744</c:f>
              <c:numCache>
                <c:formatCode>m"月"d"日"</c:formatCode>
                <c:ptCount val="57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numCache>
            </c:numRef>
          </c:cat>
          <c:val>
            <c:numRef>
              <c:f>香港マカオ台湾の患者・海外輸入症例・無症状病原体保有者!$BB$169:$BB$744</c:f>
              <c:numCache>
                <c:formatCode>General</c:formatCode>
                <c:ptCount val="57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香港マカオ台湾の患者・海外輸入症例・無症状病原体保有者!$AX$169:$AX$744</c:f>
              <c:numCache>
                <c:formatCode>m"月"d"日"</c:formatCode>
                <c:ptCount val="57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numCache>
            </c:numRef>
          </c:cat>
          <c:val>
            <c:numRef>
              <c:f>香港マカオ台湾の患者・海外輸入症例・無症状病原体保有者!$AZ$169:$AZ$744</c:f>
              <c:numCache>
                <c:formatCode>General</c:formatCode>
                <c:ptCount val="57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香港マカオ台湾の患者・海外輸入症例・無症状病原体保有者!$AX$169:$AX$744</c:f>
              <c:numCache>
                <c:formatCode>m"月"d"日"</c:formatCode>
                <c:ptCount val="57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numCache>
            </c:numRef>
          </c:cat>
          <c:val>
            <c:numRef>
              <c:f>香港マカオ台湾の患者・海外輸入症例・無症状病原体保有者!$BC$169:$BC$744</c:f>
              <c:numCache>
                <c:formatCode>General</c:formatCode>
                <c:ptCount val="57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新疆の情況!$U$6:$U$549</c:f>
              <c:strCache>
                <c:ptCount val="54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strCache>
            </c:strRef>
          </c:cat>
          <c:val>
            <c:numRef>
              <c:f>新疆の情況!$V$6:$V$549</c:f>
              <c:numCache>
                <c:formatCode>General</c:formatCode>
                <c:ptCount val="54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新疆の情況!$U$6:$U$549</c:f>
              <c:strCache>
                <c:ptCount val="54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strCache>
            </c:strRef>
          </c:cat>
          <c:val>
            <c:numRef>
              <c:f>新疆の情況!$Y$6:$Y$549</c:f>
              <c:numCache>
                <c:formatCode>General</c:formatCode>
                <c:ptCount val="54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新疆の情況!$U$6:$U$549</c:f>
              <c:strCache>
                <c:ptCount val="54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strCache>
            </c:strRef>
          </c:cat>
          <c:val>
            <c:numRef>
              <c:f>新疆の情況!$W$6:$W$549</c:f>
              <c:numCache>
                <c:formatCode>General</c:formatCode>
                <c:ptCount val="54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新疆の情況!$U$6:$U$549</c:f>
              <c:strCache>
                <c:ptCount val="54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strCache>
            </c:strRef>
          </c:cat>
          <c:val>
            <c:numRef>
              <c:f>新疆の情況!$X$6:$X$549</c:f>
              <c:numCache>
                <c:formatCode>General</c:formatCode>
                <c:ptCount val="54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新疆の情況!$U$6:$U$549</c:f>
              <c:strCache>
                <c:ptCount val="54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strCache>
            </c:strRef>
          </c:cat>
          <c:val>
            <c:numRef>
              <c:f>新疆の情況!$Z$6:$Z$549</c:f>
              <c:numCache>
                <c:formatCode>General</c:formatCode>
                <c:ptCount val="54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国家衛健委発表に基づく感染状況!$W$27:$W$746</c:f>
              <c:numCache>
                <c:formatCode>m"月"d"日"</c:formatCode>
                <c:ptCount val="7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numCache>
            </c:numRef>
          </c:cat>
          <c:val>
            <c:numRef>
              <c:f>国家衛健委発表に基づく感染状況!$X$27:$X$746</c:f>
              <c:numCache>
                <c:formatCode>#,##0_);[Red]\(#,##0\)</c:formatCode>
                <c:ptCount val="71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国家衛健委発表に基づく感染状況!$W$27:$W$746</c:f>
              <c:numCache>
                <c:formatCode>m"月"d"日"</c:formatCode>
                <c:ptCount val="7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numCache>
            </c:numRef>
          </c:cat>
          <c:val>
            <c:numRef>
              <c:f>国家衛健委発表に基づく感染状況!$Y$27:$Y$746</c:f>
              <c:numCache>
                <c:formatCode>General</c:formatCode>
                <c:ptCount val="71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国家衛健委発表に基づく感染状況!$Z$27:$Z$746</c:f>
              <c:numCache>
                <c:formatCode>m"月"d"日"</c:formatCode>
                <c:ptCount val="7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numCache>
            </c:numRef>
          </c:cat>
          <c:val>
            <c:numRef>
              <c:f>国家衛健委発表に基づく感染状況!$AA$27:$AA$746</c:f>
              <c:numCache>
                <c:formatCode>General</c:formatCode>
                <c:ptCount val="7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国家衛健委発表に基づく感染状況!$Z$27:$Z$746</c:f>
              <c:numCache>
                <c:formatCode>m"月"d"日"</c:formatCode>
                <c:ptCount val="7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numCache>
            </c:numRef>
          </c:cat>
          <c:val>
            <c:numRef>
              <c:f>国家衛健委発表に基づく感染状況!$AB$27:$AB$746</c:f>
              <c:numCache>
                <c:formatCode>General</c:formatCode>
                <c:ptCount val="7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国家衛健委発表に基づく感染状況!$W$27:$W$746</c:f>
              <c:numCache>
                <c:formatCode>m"月"d"日"</c:formatCode>
                <c:ptCount val="7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numCache>
            </c:numRef>
          </c:cat>
          <c:val>
            <c:numRef>
              <c:f>国家衛健委発表に基づく感染状況!$X$27:$X$746</c:f>
              <c:numCache>
                <c:formatCode>#,##0_);[Red]\(#,##0\)</c:formatCode>
                <c:ptCount val="71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国家衛健委発表に基づく感染状況!$W$27:$W$746</c:f>
              <c:numCache>
                <c:formatCode>m"月"d"日"</c:formatCode>
                <c:ptCount val="7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numCache>
            </c:numRef>
          </c:cat>
          <c:val>
            <c:numRef>
              <c:f>国家衛健委発表に基づく感染状況!$Y$27:$Y$746</c:f>
              <c:numCache>
                <c:formatCode>General</c:formatCode>
                <c:ptCount val="71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国家衛健委発表に基づく感染状況!$Z$27:$Z$746</c:f>
              <c:numCache>
                <c:formatCode>m"月"d"日"</c:formatCode>
                <c:ptCount val="7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numCache>
            </c:numRef>
          </c:cat>
          <c:val>
            <c:numRef>
              <c:f>国家衛健委発表に基づく感染状況!$AA$27:$AA$746</c:f>
              <c:numCache>
                <c:formatCode>General</c:formatCode>
                <c:ptCount val="7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国家衛健委発表に基づく感染状況!$Z$27:$Z$746</c:f>
              <c:numCache>
                <c:formatCode>m"月"d"日"</c:formatCode>
                <c:ptCount val="7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numCache>
            </c:numRef>
          </c:cat>
          <c:val>
            <c:numRef>
              <c:f>国家衛健委発表に基づく感染状況!$AB$27:$AB$746</c:f>
              <c:numCache>
                <c:formatCode>General</c:formatCode>
                <c:ptCount val="7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国家衛健委発表に基づく感染状況!$Z$27:$Z$746</c:f>
              <c:numCache>
                <c:formatCode>m"月"d"日"</c:formatCode>
                <c:ptCount val="7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numCache>
            </c:numRef>
          </c:cat>
          <c:val>
            <c:numRef>
              <c:f>国家衛健委発表に基づく感染状況!$AA$27:$AA$746</c:f>
              <c:numCache>
                <c:formatCode>General</c:formatCode>
                <c:ptCount val="7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国家衛健委発表に基づく感染状況!$Z$27:$Z$746</c:f>
              <c:numCache>
                <c:formatCode>m"月"d"日"</c:formatCode>
                <c:ptCount val="7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numCache>
            </c:numRef>
          </c:cat>
          <c:val>
            <c:numRef>
              <c:f>国家衛健委発表に基づく感染状況!$AB$27:$AB$746</c:f>
              <c:numCache>
                <c:formatCode>General</c:formatCode>
                <c:ptCount val="7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国家衛健委発表に基づく感染状況!$W$27:$W$746</c:f>
              <c:numCache>
                <c:formatCode>m"月"d"日"</c:formatCode>
                <c:ptCount val="7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numCache>
            </c:numRef>
          </c:cat>
          <c:val>
            <c:numRef>
              <c:f>国家衛健委発表に基づく感染状況!$X$27:$X$746</c:f>
              <c:numCache>
                <c:formatCode>#,##0_);[Red]\(#,##0\)</c:formatCode>
                <c:ptCount val="71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国家衛健委発表に基づく感染状況!$W$27:$W$746</c:f>
              <c:numCache>
                <c:formatCode>m"月"d"日"</c:formatCode>
                <c:ptCount val="7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numCache>
            </c:numRef>
          </c:cat>
          <c:val>
            <c:numRef>
              <c:f>国家衛健委発表に基づく感染状況!$Y$27:$Y$746</c:f>
              <c:numCache>
                <c:formatCode>General</c:formatCode>
                <c:ptCount val="71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国家衛健委発表に基づく感染状況!$Z$27:$Z$746</c:f>
              <c:numCache>
                <c:formatCode>m"月"d"日"</c:formatCode>
                <c:ptCount val="7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numCache>
            </c:numRef>
          </c:cat>
          <c:val>
            <c:numRef>
              <c:f>国家衛健委発表に基づく感染状況!$AA$27:$AA$746</c:f>
              <c:numCache>
                <c:formatCode>General</c:formatCode>
                <c:ptCount val="7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国家衛健委発表に基づく感染状況!$Z$27:$Z$746</c:f>
              <c:numCache>
                <c:formatCode>m"月"d"日"</c:formatCode>
                <c:ptCount val="7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numCache>
            </c:numRef>
          </c:cat>
          <c:val>
            <c:numRef>
              <c:f>国家衛健委発表に基づく感染状況!$AB$27:$AB$746</c:f>
              <c:numCache>
                <c:formatCode>General</c:formatCode>
                <c:ptCount val="7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香港マカオ台湾の患者・海外輸入症例・無症状病原体保有者!$CO$485:$CO$744</c:f>
              <c:numCache>
                <c:formatCode>m"月"d"日"</c:formatCode>
                <c:ptCount val="26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numCache>
            </c:numRef>
          </c:cat>
          <c:val>
            <c:numRef>
              <c:f>香港マカオ台湾の患者・海外輸入症例・無症状病原体保有者!$CP$485:$CP$744</c:f>
              <c:numCache>
                <c:formatCode>General</c:formatCode>
                <c:ptCount val="26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香港マカオ台湾の患者・海外輸入症例・無症状病原体保有者!$CO$485:$CO$744</c:f>
              <c:numCache>
                <c:formatCode>m"月"d"日"</c:formatCode>
                <c:ptCount val="26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numCache>
            </c:numRef>
          </c:cat>
          <c:val>
            <c:numRef>
              <c:f>香港マカオ台湾の患者・海外輸入症例・無症状病原体保有者!$CQ$485:$CQ$744</c:f>
              <c:numCache>
                <c:formatCode>General</c:formatCode>
                <c:ptCount val="26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90915726159230092"/>
          <c:h val="0.91717321253475104"/>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国家衛健委発表に基づく感染状況!$AE$374:$AE$745</c:f>
              <c:numCache>
                <c:formatCode>m"月"d"日"</c:formatCode>
                <c:ptCount val="37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numCache>
            </c:numRef>
          </c:cat>
          <c:val>
            <c:numRef>
              <c:f>国家衛健委発表に基づく感染状況!$AF$374:$AF$745</c:f>
              <c:numCache>
                <c:formatCode>#,##0_);[Red]\(#,##0\)</c:formatCode>
                <c:ptCount val="37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161</c:v>
                </c:pt>
                <c:pt idx="367">
                  <c:v>175</c:v>
                </c:pt>
                <c:pt idx="368">
                  <c:v>91</c:v>
                </c:pt>
                <c:pt idx="369">
                  <c:v>-643</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max val="44561"/>
          <c:min val="44197"/>
        </c:scaling>
        <c:delete val="0"/>
        <c:axPos val="b"/>
        <c:minorGridlines>
          <c:spPr>
            <a:ln w="9525" cap="flat" cmpd="sng" algn="ctr">
              <a:solidFill>
                <a:schemeClr val="tx1">
                  <a:lumMod val="5000"/>
                  <a:lumOff val="95000"/>
                </a:schemeClr>
              </a:solidFill>
              <a:round/>
            </a:ln>
            <a:effectLst/>
          </c:spPr>
        </c:minorGridlines>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0"/>
        <c:lblOffset val="100"/>
        <c:baseTimeUnit val="days"/>
        <c:majorUnit val="1"/>
        <c:majorTimeUnit val="months"/>
        <c:minorUnit val="10"/>
        <c:minor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At val="44197"/>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香港マカオ台湾の患者・海外輸入症例・無症状病原体保有者!$BJ$97:$BJ$743</c:f>
              <c:numCache>
                <c:formatCode>m"月"d"日"</c:formatCode>
                <c:ptCount val="64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numCache>
            </c:numRef>
          </c:cat>
          <c:val>
            <c:numRef>
              <c:f>香港マカオ台湾の患者・海外輸入症例・無症状病原体保有者!$BK$97:$BK$743</c:f>
              <c:numCache>
                <c:formatCode>General</c:formatCode>
                <c:ptCount val="64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香港マカオ台湾の患者・海外輸入症例・無症状病原体保有者!$BJ$97:$BJ$743</c:f>
              <c:numCache>
                <c:formatCode>m"月"d"日"</c:formatCode>
                <c:ptCount val="64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numCache>
            </c:numRef>
          </c:cat>
          <c:val>
            <c:numRef>
              <c:f>香港マカオ台湾の患者・海外輸入症例・無症状病原体保有者!$BL$97:$BL$743</c:f>
              <c:numCache>
                <c:formatCode>General</c:formatCode>
                <c:ptCount val="64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香港マカオ台湾の患者・海外輸入症例・無症状病原体保有者!$CI$29:$CI$744</c:f>
              <c:numCache>
                <c:formatCode>m"月"d"日"</c:formatCode>
                <c:ptCount val="7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numCache>
            </c:numRef>
          </c:cat>
          <c:val>
            <c:numRef>
              <c:f>香港マカオ台湾の患者・海外輸入症例・無症状病原体保有者!$CJ$29:$CJ$744</c:f>
              <c:numCache>
                <c:formatCode>General</c:formatCode>
                <c:ptCount val="71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香港マカオ台湾の患者・海外輸入症例・無症状病原体保有者!$CF$29:$CF$744</c:f>
              <c:numCache>
                <c:formatCode>m"月"d"日"</c:formatCode>
                <c:ptCount val="7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numCache>
            </c:numRef>
          </c:cat>
          <c:val>
            <c:numRef>
              <c:f>香港マカオ台湾の患者・海外輸入症例・無症状病原体保有者!$CG$29:$CG$744</c:f>
              <c:numCache>
                <c:formatCode>General</c:formatCode>
                <c:ptCount val="71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香港マカオ台湾の患者・海外輸入症例・無症状病原体保有者!$CF$29:$CF$744</c:f>
              <c:numCache>
                <c:formatCode>m"月"d"日"</c:formatCode>
                <c:ptCount val="7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numCache>
            </c:numRef>
          </c:cat>
          <c:val>
            <c:numRef>
              <c:f>香港マカオ台湾の患者・海外輸入症例・無症状病原体保有者!$CH$29:$CH$744</c:f>
              <c:numCache>
                <c:formatCode>General</c:formatCode>
                <c:ptCount val="7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香港マカオ台湾の患者・海外輸入症例・無症状病原体保有者!$BE$70:$BE$744</c:f>
              <c:numCache>
                <c:formatCode>m"月"d"日"</c:formatCode>
                <c:ptCount val="67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numCache>
            </c:numRef>
          </c:cat>
          <c:val>
            <c:numRef>
              <c:f>香港マカオ台湾の患者・海外輸入症例・無症状病原体保有者!$BF$70:$BF$744</c:f>
              <c:numCache>
                <c:formatCode>General</c:formatCode>
                <c:ptCount val="67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香港マカオ台湾の患者・海外輸入症例・無症状病原体保有者!$BE$70:$BE$744</c:f>
              <c:numCache>
                <c:formatCode>m"月"d"日"</c:formatCode>
                <c:ptCount val="67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numCache>
            </c:numRef>
          </c:cat>
          <c:val>
            <c:numRef>
              <c:f>香港マカオ台湾の患者・海外輸入症例・無症状病原体保有者!$BG$70:$BG$744</c:f>
              <c:numCache>
                <c:formatCode>General</c:formatCode>
                <c:ptCount val="67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香港マカオ台湾の患者・海外輸入症例・無症状病原体保有者!$BX$29:$BX$744</c:f>
              <c:numCache>
                <c:formatCode>m"月"d"日"</c:formatCode>
                <c:ptCount val="7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numCache>
            </c:numRef>
          </c:cat>
          <c:val>
            <c:numRef>
              <c:f>香港マカオ台湾の患者・海外輸入症例・無症状病原体保有者!$BY$29:$BY$744</c:f>
              <c:numCache>
                <c:formatCode>General</c:formatCode>
                <c:ptCount val="71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香港マカオ台湾の患者・海外輸入症例・無症状病原体保有者!$BX$29:$BX$744</c:f>
              <c:numCache>
                <c:formatCode>m"月"d"日"</c:formatCode>
                <c:ptCount val="7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numCache>
            </c:numRef>
          </c:cat>
          <c:val>
            <c:numRef>
              <c:f>香港マカオ台湾の患者・海外輸入症例・無症状病原体保有者!$BZ$29:$BZ$744</c:f>
              <c:numCache>
                <c:formatCode>General</c:formatCode>
                <c:ptCount val="7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香港マカオ台湾の患者・海外輸入症例・無症状病原体保有者!$BX$29:$BX$744</c:f>
              <c:numCache>
                <c:formatCode>m"月"d"日"</c:formatCode>
                <c:ptCount val="7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numCache>
            </c:numRef>
          </c:cat>
          <c:val>
            <c:numRef>
              <c:f>香港マカオ台湾の患者・海外輸入症例・無症状病原体保有者!$CA$29:$CA$744</c:f>
              <c:numCache>
                <c:formatCode>General</c:formatCode>
                <c:ptCount val="7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香港マカオ台湾の患者・海外輸入症例・無症状病原体保有者!$CB$29:$CB$744</c:f>
              <c:numCache>
                <c:formatCode>m"月"d"日"</c:formatCode>
                <c:ptCount val="7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numCache>
            </c:numRef>
          </c:cat>
          <c:val>
            <c:numRef>
              <c:f>香港マカオ台湾の患者・海外輸入症例・無症状病原体保有者!$CC$29:$CC$744</c:f>
              <c:numCache>
                <c:formatCode>General</c:formatCode>
                <c:ptCount val="71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香港マカオ台湾の患者・海外輸入症例・無症状病原体保有者!$CB$29:$CB$744</c:f>
              <c:numCache>
                <c:formatCode>m"月"d"日"</c:formatCode>
                <c:ptCount val="7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numCache>
            </c:numRef>
          </c:cat>
          <c:val>
            <c:numRef>
              <c:f>香港マカオ台湾の患者・海外輸入症例・無症状病原体保有者!$CD$29:$CD$744</c:f>
              <c:numCache>
                <c:formatCode>General</c:formatCode>
                <c:ptCount val="7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香港マカオ台湾の患者・海外輸入症例・無症状病原体保有者!$CB$29:$CB$744</c:f>
              <c:numCache>
                <c:formatCode>m"月"d"日"</c:formatCode>
                <c:ptCount val="7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numCache>
            </c:numRef>
          </c:cat>
          <c:val>
            <c:numRef>
              <c:f>香港マカオ台湾の患者・海外輸入症例・無症状病原体保有者!$CE$29:$CE$744</c:f>
              <c:numCache>
                <c:formatCode>General</c:formatCode>
                <c:ptCount val="7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8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香港マカオ台湾の患者・海外輸入症例・無症状病原体保有者!$CI$29:$CI$744</c:f>
              <c:numCache>
                <c:formatCode>m"月"d"日"</c:formatCode>
                <c:ptCount val="7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numCache>
            </c:numRef>
          </c:cat>
          <c:val>
            <c:numRef>
              <c:f>香港マカオ台湾の患者・海外輸入症例・無症状病原体保有者!$CJ$29:$CJ$744</c:f>
              <c:numCache>
                <c:formatCode>General</c:formatCode>
                <c:ptCount val="71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香港マカオ台湾の患者・海外輸入症例・無症状病原体保有者!$CF$29:$CF$744</c:f>
              <c:numCache>
                <c:formatCode>m"月"d"日"</c:formatCode>
                <c:ptCount val="7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numCache>
            </c:numRef>
          </c:cat>
          <c:val>
            <c:numRef>
              <c:f>香港マカオ台湾の患者・海外輸入症例・無症状病原体保有者!$CG$29:$CG$744</c:f>
              <c:numCache>
                <c:formatCode>General</c:formatCode>
                <c:ptCount val="71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香港マカオ台湾の患者・海外輸入症例・無症状病原体保有者!$CF$29:$CF$744</c:f>
              <c:numCache>
                <c:formatCode>m"月"d"日"</c:formatCode>
                <c:ptCount val="71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numCache>
            </c:numRef>
          </c:cat>
          <c:val>
            <c:numRef>
              <c:f>香港マカオ台湾の患者・海外輸入症例・無症状病原体保有者!$CH$29:$CH$744</c:f>
              <c:numCache>
                <c:formatCode>General</c:formatCode>
                <c:ptCount val="7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香港マカオ台湾の患者・海外輸入症例・無症状病原体保有者!$CM$189:$CM$743</c:f>
              <c:numCache>
                <c:formatCode>m"月"d"日"</c:formatCode>
                <c:ptCount val="55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numCache>
            </c:numRef>
          </c:cat>
          <c:val>
            <c:numRef>
              <c:f>香港マカオ台湾の患者・海外輸入症例・無症状病原体保有者!$CN$189:$CN$743</c:f>
              <c:numCache>
                <c:formatCode>General</c:formatCode>
                <c:ptCount val="55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371928</xdr:colOff>
      <xdr:row>15</xdr:row>
      <xdr:rowOff>81643</xdr:rowOff>
    </xdr:from>
    <xdr:to>
      <xdr:col>16</xdr:col>
      <xdr:colOff>308428</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55"/>
  <sheetViews>
    <sheetView zoomScaleNormal="100" workbookViewId="0">
      <pane xSplit="2" ySplit="5" topLeftCell="C737" activePane="bottomRight" state="frozen"/>
      <selection pane="topRight" activeCell="C1" sqref="C1"/>
      <selection pane="bottomLeft" activeCell="A8" sqref="A8"/>
      <selection pane="bottomRight" activeCell="C743" sqref="C74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44567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+H737+G738</f>
        <v>102314</v>
      </c>
      <c r="I738" s="89">
        <f t="shared" ref="I738" si="3701">+H738-M738-O738</f>
        <v>2886</v>
      </c>
      <c r="J738" s="48">
        <v>0</v>
      </c>
      <c r="K738" s="56">
        <f t="shared" ref="K738" si="3702">+J738+K737</f>
        <v>15</v>
      </c>
      <c r="L738" s="48">
        <v>0</v>
      </c>
      <c r="M738" s="89">
        <f t="shared" ref="M738" si="3703">+L738+M737</f>
        <v>4636</v>
      </c>
      <c r="N738" s="48">
        <v>59</v>
      </c>
      <c r="O738" s="89">
        <f t="shared" ref="O738" si="3704">+N738+O737</f>
        <v>94792</v>
      </c>
      <c r="P738" s="111">
        <f t="shared" ref="P738" si="3705">+Q738-Q737</f>
        <v>2998</v>
      </c>
      <c r="Q738" s="57">
        <v>1423756</v>
      </c>
      <c r="R738" s="48">
        <v>5351</v>
      </c>
      <c r="S738" s="118"/>
      <c r="T738" s="57">
        <v>43874</v>
      </c>
      <c r="U738" s="78"/>
      <c r="W738" s="1">
        <f t="shared" ref="W738" si="3706">+B738</f>
        <v>44926</v>
      </c>
      <c r="X738" s="122">
        <f t="shared" ref="X738" si="3707">+G738</f>
        <v>231</v>
      </c>
      <c r="Y738">
        <f t="shared" ref="Y738" si="3708">+H738</f>
        <v>102314</v>
      </c>
      <c r="Z738" s="123">
        <f t="shared" ref="Z738" si="3709">+B738</f>
        <v>44926</v>
      </c>
      <c r="AA738">
        <f t="shared" ref="AA738" si="3710">+L738</f>
        <v>0</v>
      </c>
      <c r="AB738">
        <f t="shared" ref="AB738" si="3711">+M738</f>
        <v>4636</v>
      </c>
      <c r="AC738">
        <v>26</v>
      </c>
      <c r="AE738" s="1">
        <f t="shared" ref="AE738" si="3712">+B738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+H738+G739</f>
        <v>102505</v>
      </c>
      <c r="I739" s="89">
        <f t="shared" ref="I739" si="3713">+H739-M739-O739</f>
        <v>3013</v>
      </c>
      <c r="J739" s="48">
        <v>1</v>
      </c>
      <c r="K739" s="56">
        <f t="shared" ref="K739" si="3714">+J739+K738</f>
        <v>16</v>
      </c>
      <c r="L739" s="48">
        <v>0</v>
      </c>
      <c r="M739" s="89">
        <f t="shared" ref="M739" si="3715">+L739+M738</f>
        <v>4636</v>
      </c>
      <c r="N739" s="48">
        <v>64</v>
      </c>
      <c r="O739" s="89">
        <f t="shared" ref="O739" si="3716">+N739+O738</f>
        <v>94856</v>
      </c>
      <c r="P739" s="111">
        <f t="shared" ref="P739:P740" si="3717">+Q739-Q738</f>
        <v>3894</v>
      </c>
      <c r="Q739" s="57">
        <v>1427650</v>
      </c>
      <c r="R739" s="48">
        <v>4803</v>
      </c>
      <c r="S739" s="118"/>
      <c r="T739" s="57">
        <v>42965</v>
      </c>
      <c r="U739" s="78"/>
      <c r="W739" s="1">
        <f t="shared" ref="W739" si="3718">+B739</f>
        <v>44562</v>
      </c>
      <c r="X739" s="122">
        <f t="shared" ref="X739" si="3719">+G739</f>
        <v>191</v>
      </c>
      <c r="Y739">
        <f t="shared" ref="Y739" si="3720">+H739</f>
        <v>102505</v>
      </c>
      <c r="Z739" s="123">
        <f t="shared" ref="Z739" si="3721">+B739</f>
        <v>44562</v>
      </c>
      <c r="AA739">
        <f t="shared" ref="AA739" si="3722">+L739</f>
        <v>0</v>
      </c>
      <c r="AB739">
        <f t="shared" ref="AB739" si="3723">+M739</f>
        <v>4636</v>
      </c>
      <c r="AC739">
        <v>26</v>
      </c>
      <c r="AE739" s="1">
        <f t="shared" ref="AE739" si="3724">+B739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+H739+G740</f>
        <v>102666</v>
      </c>
      <c r="I740" s="89">
        <f t="shared" ref="I740" si="3725">+H740-M740-O740</f>
        <v>3127</v>
      </c>
      <c r="J740" s="48">
        <v>6</v>
      </c>
      <c r="K740" s="56">
        <f t="shared" ref="K740" si="3726">+J740+K739</f>
        <v>22</v>
      </c>
      <c r="L740" s="48">
        <v>0</v>
      </c>
      <c r="M740" s="89">
        <f t="shared" ref="M740" si="3727">+L740+M739</f>
        <v>4636</v>
      </c>
      <c r="N740" s="48">
        <v>47</v>
      </c>
      <c r="O740" s="89">
        <f t="shared" ref="O740" si="3728">+N740+O739</f>
        <v>94903</v>
      </c>
      <c r="P740" s="111">
        <f t="shared" si="3717"/>
        <v>3376</v>
      </c>
      <c r="Q740" s="57">
        <v>1431026</v>
      </c>
      <c r="R740" s="48">
        <v>4027</v>
      </c>
      <c r="S740" s="118"/>
      <c r="T740" s="57">
        <v>42313</v>
      </c>
      <c r="U740" s="78"/>
      <c r="W740" s="1">
        <f t="shared" ref="W740" si="3729">+B740</f>
        <v>44563</v>
      </c>
      <c r="X740" s="122">
        <f t="shared" ref="X740" si="3730">+G740</f>
        <v>161</v>
      </c>
      <c r="Y740">
        <f t="shared" ref="Y740" si="3731">+H740</f>
        <v>102666</v>
      </c>
      <c r="Z740" s="123">
        <f t="shared" ref="Z740" si="3732">+B740</f>
        <v>44563</v>
      </c>
      <c r="AA740">
        <f t="shared" ref="AA740" si="3733">+L740</f>
        <v>0</v>
      </c>
      <c r="AB740">
        <f t="shared" ref="AB740" si="3734">+M740</f>
        <v>4636</v>
      </c>
      <c r="AC740">
        <v>26</v>
      </c>
      <c r="AE740" s="1">
        <f t="shared" ref="AE740" si="3735">+B740</f>
        <v>44563</v>
      </c>
      <c r="AF740" s="293">
        <f>+G740-香港マカオ台湾の患者・海外輸入症例・無症状病原体保有者!B743</f>
        <v>161</v>
      </c>
    </row>
    <row r="741" spans="2:32" x14ac:dyDescent="0.55000000000000004">
      <c r="B741" s="220">
        <v>44564</v>
      </c>
      <c r="C741" s="48">
        <v>3</v>
      </c>
      <c r="D741" s="84"/>
      <c r="E741" s="110"/>
      <c r="F741" s="57">
        <v>3</v>
      </c>
      <c r="G741" s="48">
        <v>175</v>
      </c>
      <c r="H741" s="89">
        <f>+H740+G741</f>
        <v>102841</v>
      </c>
      <c r="I741" s="89">
        <f t="shared" ref="I741" si="3736">+H741-M741-O741</f>
        <v>3256</v>
      </c>
      <c r="J741" s="48">
        <v>8</v>
      </c>
      <c r="K741" s="56">
        <f t="shared" ref="K741" si="3737">+J741+K740</f>
        <v>30</v>
      </c>
      <c r="L741" s="48">
        <v>0</v>
      </c>
      <c r="M741" s="89">
        <f t="shared" ref="M741" si="3738">+L741+M740</f>
        <v>4636</v>
      </c>
      <c r="N741" s="48">
        <v>46</v>
      </c>
      <c r="O741" s="89">
        <f t="shared" ref="O741" si="3739">+N741+O740</f>
        <v>94949</v>
      </c>
      <c r="P741" s="111">
        <f t="shared" ref="P741" si="3740">+Q741-Q740</f>
        <v>3769</v>
      </c>
      <c r="Q741" s="57">
        <v>1434795</v>
      </c>
      <c r="R741" s="48">
        <v>3788</v>
      </c>
      <c r="S741" s="118"/>
      <c r="T741" s="57">
        <v>42293</v>
      </c>
      <c r="U741" s="78"/>
      <c r="W741" s="1">
        <f t="shared" ref="W741" si="3741">+B741</f>
        <v>44564</v>
      </c>
      <c r="X741" s="122">
        <f t="shared" ref="X741" si="3742">+G741</f>
        <v>175</v>
      </c>
      <c r="Y741">
        <f t="shared" ref="Y741" si="3743">+H741</f>
        <v>102841</v>
      </c>
      <c r="Z741" s="123">
        <f t="shared" ref="Z741" si="3744">+B741</f>
        <v>44564</v>
      </c>
      <c r="AA741">
        <f t="shared" ref="AA741" si="3745">+L741</f>
        <v>0</v>
      </c>
      <c r="AB741">
        <f t="shared" ref="AB741" si="3746">+M741</f>
        <v>4636</v>
      </c>
      <c r="AC741">
        <v>26</v>
      </c>
      <c r="AE741" s="1">
        <f t="shared" ref="AE741" si="3747">+B741</f>
        <v>44564</v>
      </c>
      <c r="AF741" s="293">
        <f>+G741-香港マカオ台湾の患者・海外輸入症例・無症状病原体保有者!B744</f>
        <v>175</v>
      </c>
    </row>
    <row r="742" spans="2:32" x14ac:dyDescent="0.55000000000000004">
      <c r="B742" s="220">
        <v>44565</v>
      </c>
      <c r="C742" s="48">
        <v>0</v>
      </c>
      <c r="D742" s="84"/>
      <c r="E742" s="110"/>
      <c r="F742" s="57">
        <v>3</v>
      </c>
      <c r="G742" s="48">
        <v>91</v>
      </c>
      <c r="H742" s="89">
        <f>+H741+G742</f>
        <v>102932</v>
      </c>
      <c r="I742" s="89">
        <f t="shared" ref="I742" si="3748">+H742-M742-O742</f>
        <v>3291</v>
      </c>
      <c r="J742" s="48">
        <v>1</v>
      </c>
      <c r="K742" s="56">
        <f t="shared" ref="K742" si="3749">+J742+K741</f>
        <v>31</v>
      </c>
      <c r="L742" s="48">
        <v>0</v>
      </c>
      <c r="M742" s="89">
        <f t="shared" ref="M742" si="3750">+L742+M741</f>
        <v>4636</v>
      </c>
      <c r="N742" s="48">
        <v>56</v>
      </c>
      <c r="O742" s="89">
        <f t="shared" ref="O742" si="3751">+N742+O741</f>
        <v>95005</v>
      </c>
      <c r="P742" s="111">
        <f t="shared" ref="P742" si="3752">+Q742-Q741</f>
        <v>3271</v>
      </c>
      <c r="Q742" s="57">
        <v>1438066</v>
      </c>
      <c r="R742" s="48">
        <v>3106</v>
      </c>
      <c r="S742" s="118"/>
      <c r="T742" s="57">
        <v>42454</v>
      </c>
      <c r="U742" s="78"/>
      <c r="W742" s="1">
        <f t="shared" ref="W742" si="3753">+B742</f>
        <v>44565</v>
      </c>
      <c r="X742" s="122">
        <f t="shared" ref="X742" si="3754">+G742</f>
        <v>91</v>
      </c>
      <c r="Y742">
        <f t="shared" ref="Y742" si="3755">+H742</f>
        <v>102932</v>
      </c>
      <c r="Z742" s="123">
        <f t="shared" ref="Z742" si="3756">+B742</f>
        <v>44565</v>
      </c>
      <c r="AA742">
        <f t="shared" ref="AA742" si="3757">+L742</f>
        <v>0</v>
      </c>
      <c r="AB742">
        <f t="shared" ref="AB742" si="3758">+M742</f>
        <v>4636</v>
      </c>
      <c r="AC742">
        <v>26</v>
      </c>
      <c r="AE742" s="1">
        <f t="shared" ref="AE742" si="3759">+B742</f>
        <v>44565</v>
      </c>
      <c r="AF742" s="293">
        <f>+G742-香港マカオ台湾の患者・海外輸入症例・無症状病原体保有者!B745</f>
        <v>91</v>
      </c>
    </row>
    <row r="743" spans="2:32" x14ac:dyDescent="0.55000000000000004">
      <c r="B743" s="220">
        <v>44566</v>
      </c>
      <c r="C743" s="48">
        <v>2</v>
      </c>
      <c r="D743" s="84"/>
      <c r="E743" s="110"/>
      <c r="F743" s="57">
        <v>2</v>
      </c>
      <c r="G743" s="48">
        <v>189</v>
      </c>
      <c r="H743" s="89">
        <f>+H742+G743</f>
        <v>103121</v>
      </c>
      <c r="I743" s="89">
        <f t="shared" ref="I743" si="3760">+H743-M743-O743</f>
        <v>3282</v>
      </c>
      <c r="J743" s="48">
        <v>-1</v>
      </c>
      <c r="K743" s="56">
        <f t="shared" ref="K743" si="3761">+J743+K742</f>
        <v>30</v>
      </c>
      <c r="L743" s="48">
        <v>0</v>
      </c>
      <c r="M743" s="89">
        <f t="shared" ref="M743" si="3762">+L743+M742</f>
        <v>4636</v>
      </c>
      <c r="N743" s="48">
        <v>198</v>
      </c>
      <c r="O743" s="89">
        <f t="shared" ref="O743" si="3763">+N743+O742</f>
        <v>95203</v>
      </c>
      <c r="P743" s="111">
        <f t="shared" ref="P743" si="3764">+Q743-Q742</f>
        <v>3054</v>
      </c>
      <c r="Q743" s="57">
        <v>1441120</v>
      </c>
      <c r="R743" s="48">
        <v>3889</v>
      </c>
      <c r="S743" s="118"/>
      <c r="T743" s="57">
        <v>41619</v>
      </c>
      <c r="U743" s="78"/>
      <c r="W743" s="1">
        <f t="shared" ref="W743" si="3765">+B743</f>
        <v>44566</v>
      </c>
      <c r="X743" s="122">
        <f t="shared" ref="X743" si="3766">+G743</f>
        <v>189</v>
      </c>
      <c r="Y743">
        <f t="shared" ref="Y743" si="3767">+H743</f>
        <v>103121</v>
      </c>
      <c r="Z743" s="123">
        <f t="shared" ref="Z743" si="3768">+B743</f>
        <v>44566</v>
      </c>
      <c r="AA743">
        <f t="shared" ref="AA743" si="3769">+L743</f>
        <v>0</v>
      </c>
      <c r="AB743">
        <f t="shared" ref="AB743" si="3770">+M743</f>
        <v>4636</v>
      </c>
      <c r="AC743">
        <v>26</v>
      </c>
      <c r="AE743" s="1">
        <f t="shared" ref="AE743" si="3771">+B743</f>
        <v>44566</v>
      </c>
      <c r="AF743" s="293">
        <f>+G743-香港マカオ台湾の患者・海外輸入症例・無症状病原体保有者!B746</f>
        <v>-643</v>
      </c>
    </row>
    <row r="744" spans="2:32" x14ac:dyDescent="0.55000000000000004">
      <c r="B744" s="220"/>
      <c r="C744" s="48"/>
      <c r="D744" s="84"/>
      <c r="E744" s="110"/>
      <c r="F744" s="57"/>
      <c r="G744" s="48"/>
      <c r="H744" s="89"/>
      <c r="I744" s="89"/>
      <c r="J744" s="48"/>
      <c r="K744" s="56"/>
      <c r="L744" s="48"/>
      <c r="M744" s="89"/>
      <c r="N744" s="48"/>
      <c r="O744" s="89"/>
      <c r="P744" s="111"/>
      <c r="Q744" s="57"/>
      <c r="R744" s="48"/>
      <c r="S744" s="118"/>
      <c r="T744" s="57"/>
      <c r="U744" s="78"/>
      <c r="W744" s="1"/>
      <c r="X744" s="122"/>
      <c r="Z744" s="123"/>
      <c r="AE744" s="1"/>
      <c r="AF744" s="293"/>
    </row>
    <row r="745" spans="2:32" ht="18.5" thickBot="1" x14ac:dyDescent="0.6">
      <c r="B745" s="66"/>
      <c r="C745" s="59"/>
      <c r="D745" s="49"/>
      <c r="E745" s="61"/>
      <c r="F745" s="60"/>
      <c r="G745" s="48"/>
      <c r="H745" s="89"/>
      <c r="I745" s="89"/>
      <c r="J745" s="59"/>
      <c r="K745" s="56"/>
      <c r="L745" s="48"/>
      <c r="M745" s="89"/>
      <c r="N745" s="48"/>
      <c r="O745" s="89"/>
      <c r="P745" s="111"/>
      <c r="Q745" s="60"/>
      <c r="R745" s="48"/>
      <c r="S745" s="60"/>
      <c r="T745" s="60"/>
      <c r="U745" s="78"/>
      <c r="W745" s="1"/>
      <c r="X745" s="122"/>
      <c r="Z745" s="123"/>
      <c r="AE745" s="1"/>
      <c r="AF745" s="293"/>
    </row>
    <row r="746" spans="2:32" ht="9.5" customHeight="1" thickBot="1" x14ac:dyDescent="0.6">
      <c r="B746" s="66"/>
      <c r="C746" s="79"/>
      <c r="D746" s="80"/>
      <c r="E746" s="82"/>
      <c r="F746" s="95"/>
      <c r="G746" s="79"/>
      <c r="H746" s="82"/>
      <c r="I746" s="82"/>
      <c r="J746" s="79"/>
      <c r="K746" s="82"/>
      <c r="L746" s="79"/>
      <c r="M746" s="82"/>
      <c r="N746" s="83"/>
      <c r="O746" s="81"/>
      <c r="P746" s="94"/>
      <c r="Q746" s="95"/>
      <c r="R746" s="120"/>
      <c r="S746" s="95"/>
      <c r="T746" s="95"/>
      <c r="U746" s="67"/>
    </row>
    <row r="748" spans="2:32" ht="13" customHeight="1" x14ac:dyDescent="0.55000000000000004">
      <c r="E748" s="112"/>
      <c r="F748" s="113"/>
      <c r="G748" s="112" t="s">
        <v>80</v>
      </c>
      <c r="H748" s="113"/>
      <c r="I748" s="113"/>
      <c r="J748" s="113"/>
      <c r="U748" s="72"/>
    </row>
    <row r="749" spans="2:32" ht="13" customHeight="1" x14ac:dyDescent="0.55000000000000004">
      <c r="E749" s="112" t="s">
        <v>98</v>
      </c>
      <c r="F749" s="113"/>
      <c r="G749" s="294" t="s">
        <v>79</v>
      </c>
      <c r="H749" s="295"/>
      <c r="I749" s="112" t="s">
        <v>106</v>
      </c>
      <c r="J749" s="113"/>
    </row>
    <row r="750" spans="2:32" ht="13" customHeight="1" x14ac:dyDescent="0.55000000000000004">
      <c r="B750" s="129"/>
      <c r="E750" s="114" t="s">
        <v>108</v>
      </c>
      <c r="F750" s="113"/>
      <c r="G750" s="115"/>
      <c r="H750" s="115"/>
      <c r="I750" s="112" t="s">
        <v>107</v>
      </c>
      <c r="J750" s="113"/>
    </row>
    <row r="751" spans="2:32" ht="18.5" customHeight="1" x14ac:dyDescent="0.55000000000000004">
      <c r="E751" s="112" t="s">
        <v>96</v>
      </c>
      <c r="F751" s="113"/>
      <c r="G751" s="112" t="s">
        <v>97</v>
      </c>
      <c r="H751" s="113"/>
      <c r="I751" s="113"/>
      <c r="J751" s="113"/>
    </row>
    <row r="752" spans="2:32" ht="13" customHeight="1" x14ac:dyDescent="0.55000000000000004">
      <c r="E752" s="112" t="s">
        <v>98</v>
      </c>
      <c r="F752" s="113"/>
      <c r="G752" s="112" t="s">
        <v>99</v>
      </c>
      <c r="H752" s="113"/>
      <c r="I752" s="113"/>
      <c r="J752" s="113"/>
    </row>
    <row r="753" spans="5:10" ht="13" customHeight="1" x14ac:dyDescent="0.55000000000000004">
      <c r="E753" s="112" t="s">
        <v>98</v>
      </c>
      <c r="F753" s="113"/>
      <c r="G753" s="112" t="s">
        <v>100</v>
      </c>
      <c r="H753" s="113"/>
      <c r="I753" s="113"/>
      <c r="J753" s="113"/>
    </row>
    <row r="754" spans="5:10" ht="13" customHeight="1" x14ac:dyDescent="0.55000000000000004">
      <c r="E754" s="112" t="s">
        <v>101</v>
      </c>
      <c r="F754" s="113"/>
      <c r="G754" s="112" t="s">
        <v>102</v>
      </c>
      <c r="H754" s="113"/>
      <c r="I754" s="113"/>
      <c r="J754" s="113"/>
    </row>
    <row r="755" spans="5:10" ht="13" customHeight="1" x14ac:dyDescent="0.55000000000000004">
      <c r="E755" s="112" t="s">
        <v>103</v>
      </c>
      <c r="F755" s="113"/>
      <c r="G755" s="112" t="s">
        <v>104</v>
      </c>
      <c r="H755" s="113"/>
      <c r="I755" s="113"/>
      <c r="J755" s="113"/>
    </row>
  </sheetData>
  <mergeCells count="12">
    <mergeCell ref="G749:H74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48"/>
  <sheetViews>
    <sheetView topLeftCell="A6" zoomScale="96" zoomScaleNormal="96" workbookViewId="0">
      <pane xSplit="1" ySplit="2" topLeftCell="B739" activePane="bottomRight" state="frozen"/>
      <selection activeCell="A6" sqref="A6"/>
      <selection pane="topRight" activeCell="B6" sqref="B6"/>
      <selection pane="bottomLeft" activeCell="A8" sqref="A8"/>
      <selection pane="bottomRight" activeCell="B742" sqref="B742"/>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0" t="s">
        <v>130</v>
      </c>
      <c r="C4" s="361"/>
      <c r="D4" s="361"/>
      <c r="E4" s="361"/>
      <c r="F4" s="361"/>
      <c r="G4" s="361"/>
      <c r="H4" s="361"/>
      <c r="I4" s="361"/>
      <c r="J4" s="361"/>
      <c r="K4" s="36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0"/>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4"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0"/>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4"/>
      <c r="B7" s="140" t="s">
        <v>133</v>
      </c>
      <c r="C7" s="132" t="s">
        <v>9</v>
      </c>
      <c r="D7" s="342"/>
      <c r="E7" s="371"/>
      <c r="F7" s="342"/>
      <c r="G7" s="342"/>
      <c r="H7" s="342"/>
      <c r="I7" s="342"/>
      <c r="J7" s="342"/>
      <c r="K7" s="37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2"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2" si="6311">+AW669+1</f>
        <v>509</v>
      </c>
      <c r="AX670" s="236">
        <f t="shared" si="6281"/>
        <v>44494</v>
      </c>
      <c r="AY670" s="6">
        <v>3</v>
      </c>
      <c r="AZ670" s="237">
        <f t="shared" si="5001"/>
        <v>436</v>
      </c>
      <c r="BA670" s="237">
        <f t="shared" ref="BA670:BA742" si="6312">+BA666+1</f>
        <v>375</v>
      </c>
      <c r="BB670" s="129">
        <v>0</v>
      </c>
      <c r="BC670" s="27">
        <f t="shared" si="5075"/>
        <v>967</v>
      </c>
      <c r="BD670" s="237">
        <f t="shared" ref="BD670:BD742"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c r="B743" s="239"/>
      <c r="C743" s="153"/>
      <c r="D743" s="153"/>
      <c r="E743" s="146"/>
      <c r="F743" s="146"/>
      <c r="G743" s="146"/>
      <c r="H743" s="134"/>
      <c r="I743" s="146"/>
      <c r="J743" s="134"/>
      <c r="K743" s="42"/>
      <c r="L743" s="145"/>
      <c r="M743" s="146"/>
      <c r="N743" s="134"/>
      <c r="O743" s="134"/>
      <c r="P743" s="146"/>
      <c r="Q743" s="146"/>
      <c r="R743" s="134"/>
      <c r="S743" s="134"/>
      <c r="T743" s="146"/>
      <c r="U743" s="146"/>
      <c r="V743" s="134"/>
      <c r="W743" s="42"/>
      <c r="X743" s="147"/>
      <c r="Y743" s="5"/>
      <c r="Z743" s="75"/>
      <c r="AA743" s="229"/>
      <c r="AB743" s="229"/>
      <c r="AC743" s="230"/>
      <c r="AD743" s="182"/>
      <c r="AE743" s="242"/>
      <c r="AF743" s="154"/>
      <c r="AG743" s="183"/>
      <c r="AH743" s="154"/>
      <c r="AI743" s="183"/>
      <c r="AJ743" s="184"/>
      <c r="AK743" s="185"/>
      <c r="AL743" s="154"/>
      <c r="AM743" s="183"/>
      <c r="AN743" s="154"/>
      <c r="AO743" s="183"/>
      <c r="AP743" s="186"/>
      <c r="AQ743" s="185"/>
      <c r="AR743" s="154"/>
      <c r="AS743" s="183"/>
      <c r="AT743" s="154"/>
      <c r="AU743" s="183"/>
      <c r="AV743" s="187"/>
      <c r="AW743" s="237"/>
      <c r="AX743" s="236"/>
      <c r="AY743" s="6"/>
      <c r="AZ743" s="237"/>
      <c r="BA743" s="237"/>
      <c r="BB743" s="129"/>
      <c r="BC743" s="27"/>
      <c r="BD743" s="237"/>
      <c r="BE743" s="228"/>
      <c r="BF743" s="131"/>
      <c r="BG743" s="131"/>
      <c r="BH743" s="228"/>
      <c r="BI743" s="131"/>
      <c r="BJ743" s="1"/>
      <c r="BN743" s="1"/>
      <c r="BQ743" s="178"/>
      <c r="BX743" s="178"/>
      <c r="CB743" s="178"/>
      <c r="CF743" s="178"/>
      <c r="CI743" s="178"/>
      <c r="CK743" s="1"/>
      <c r="CL743" s="281"/>
      <c r="CM743" s="1"/>
      <c r="CN743" s="282"/>
      <c r="CO743" s="178"/>
    </row>
    <row r="744" spans="1:96" ht="7" customHeight="1" thickBot="1" x14ac:dyDescent="0.6">
      <c r="A744" s="66"/>
      <c r="B744" s="145"/>
      <c r="C744" s="153"/>
      <c r="D744" s="146"/>
      <c r="E744" s="146"/>
      <c r="F744" s="146"/>
      <c r="G744" s="146"/>
      <c r="H744" s="134"/>
      <c r="I744" s="146"/>
      <c r="J744" s="134"/>
      <c r="K744" s="147"/>
      <c r="L744" s="145"/>
      <c r="M744" s="146"/>
      <c r="N744" s="134"/>
      <c r="O744" s="134"/>
      <c r="P744" s="146"/>
      <c r="Q744" s="146"/>
      <c r="R744" s="134"/>
      <c r="S744" s="134"/>
      <c r="T744" s="146"/>
      <c r="U744" s="146"/>
      <c r="V744" s="134"/>
      <c r="W744" s="42"/>
      <c r="X744" s="147"/>
      <c r="Z744" s="66"/>
      <c r="AA744" s="64"/>
      <c r="AB744" s="64"/>
      <c r="AC744" s="64"/>
      <c r="AD744" s="182"/>
      <c r="AE744" s="242"/>
      <c r="AF744" s="154"/>
      <c r="AG744" s="183"/>
      <c r="AH744" s="154"/>
      <c r="AI744" s="183"/>
      <c r="AJ744" s="184"/>
      <c r="AK744" s="185"/>
      <c r="AL744" s="154"/>
      <c r="AM744" s="183"/>
      <c r="AN744" s="154"/>
      <c r="AO744" s="183"/>
      <c r="AP744" s="186"/>
      <c r="AQ744" s="185"/>
      <c r="AR744" s="154"/>
      <c r="AS744" s="183"/>
      <c r="AT744" s="154"/>
      <c r="AU744" s="183"/>
      <c r="AV744" s="187"/>
    </row>
    <row r="745" spans="1:96" x14ac:dyDescent="0.55000000000000004">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AE745">
        <f>SUM(AD443:AD448)</f>
        <v>190</v>
      </c>
      <c r="AY745" s="45" t="s">
        <v>475</v>
      </c>
      <c r="BB745" s="45" t="s">
        <v>474</v>
      </c>
      <c r="BV745">
        <f>SUM(BV442:BV744)</f>
        <v>1558</v>
      </c>
    </row>
    <row r="746" spans="1:96" x14ac:dyDescent="0.55000000000000004">
      <c r="B746">
        <f>SUM(B554:B584)</f>
        <v>832</v>
      </c>
      <c r="AI746" s="258">
        <f>SUM(AI189:AI558)</f>
        <v>205</v>
      </c>
      <c r="AY746" s="45">
        <f>SUM(AY359:AY413)</f>
        <v>69</v>
      </c>
      <c r="BB746" s="45">
        <f>SUM(BB374:BB413)</f>
        <v>941</v>
      </c>
    </row>
    <row r="747" spans="1:96" x14ac:dyDescent="0.55000000000000004">
      <c r="L747">
        <f>SUM(L97:L746)</f>
        <v>14703</v>
      </c>
      <c r="P747">
        <f>SUM(P97:P746)</f>
        <v>3120</v>
      </c>
      <c r="AD747">
        <f>SUM(AD188:AD194)</f>
        <v>82</v>
      </c>
      <c r="AY747" s="45" t="s">
        <v>686</v>
      </c>
    </row>
    <row r="748" spans="1:96" ht="15" customHeight="1" x14ac:dyDescent="0.55000000000000004">
      <c r="A748" s="129"/>
      <c r="D748">
        <f>SUM(B229:B259)</f>
        <v>435</v>
      </c>
      <c r="Z748" s="129"/>
      <c r="AA748" s="129"/>
      <c r="AB748" s="129"/>
      <c r="AC748" s="129"/>
      <c r="AF748">
        <f>SUM(AD188:AD558)</f>
        <v>10740</v>
      </c>
      <c r="AY748" s="45">
        <f>SUM(AY581:AY744)</f>
        <v>58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15"/>
  <sheetViews>
    <sheetView zoomScaleNormal="100" workbookViewId="0">
      <pane xSplit="3" ySplit="1" topLeftCell="D500" activePane="bottomRight" state="frozen"/>
      <selection pane="topRight" activeCell="C1" sqref="C1"/>
      <selection pane="bottomLeft" activeCell="A2" sqref="A2"/>
      <selection pane="bottomRight" activeCell="F506" sqref="F506"/>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8"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8"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8"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8"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8"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8"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8"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8"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8"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8" ht="17.5" customHeight="1" x14ac:dyDescent="0.55000000000000004">
      <c r="B506" s="264"/>
      <c r="C506" s="1"/>
      <c r="E506" s="292"/>
      <c r="J506" s="264"/>
      <c r="AG506" s="1"/>
      <c r="AH506" s="265"/>
      <c r="AI506" s="265"/>
    </row>
    <row r="507" spans="2:38" x14ac:dyDescent="0.55000000000000004">
      <c r="B507" s="239"/>
      <c r="C507" s="1"/>
      <c r="AG507" s="277">
        <v>1</v>
      </c>
    </row>
    <row r="508" spans="2:38" s="263" customFormat="1" ht="5" customHeight="1" x14ac:dyDescent="0.55000000000000004">
      <c r="B508" s="262"/>
      <c r="C508" s="261"/>
      <c r="AF508" s="5"/>
    </row>
    <row r="509" spans="2:38" ht="5.5" customHeight="1" x14ac:dyDescent="0.55000000000000004">
      <c r="B509" s="255"/>
      <c r="C509" s="1"/>
    </row>
    <row r="510" spans="2:38" x14ac:dyDescent="0.55000000000000004">
      <c r="B510">
        <f>SUM(B2:B509)</f>
        <v>9080</v>
      </c>
      <c r="C510" s="1" t="s">
        <v>348</v>
      </c>
      <c r="D510" s="27">
        <f t="shared" ref="D510:J510" si="262">SUM(D2:D509)</f>
        <v>2313</v>
      </c>
      <c r="E510" s="27">
        <f t="shared" si="262"/>
        <v>1583</v>
      </c>
      <c r="F510" s="27">
        <f t="shared" si="262"/>
        <v>650</v>
      </c>
      <c r="G510" s="27">
        <f t="shared" si="262"/>
        <v>371</v>
      </c>
      <c r="H510">
        <f t="shared" si="262"/>
        <v>1342</v>
      </c>
      <c r="I510" s="27">
        <f t="shared" si="262"/>
        <v>554</v>
      </c>
      <c r="J510" s="27">
        <f t="shared" si="262"/>
        <v>2267</v>
      </c>
      <c r="K510">
        <f t="shared" ref="K510:AE510" si="263">SUM(K2:K509)</f>
        <v>155</v>
      </c>
      <c r="L510">
        <f t="shared" si="263"/>
        <v>6</v>
      </c>
      <c r="M510">
        <f t="shared" si="263"/>
        <v>19</v>
      </c>
      <c r="N510">
        <f t="shared" si="263"/>
        <v>43</v>
      </c>
      <c r="O510">
        <f t="shared" si="263"/>
        <v>374</v>
      </c>
      <c r="P510">
        <f t="shared" si="263"/>
        <v>17</v>
      </c>
      <c r="Q510">
        <f t="shared" si="263"/>
        <v>26</v>
      </c>
      <c r="R510">
        <f t="shared" si="263"/>
        <v>128</v>
      </c>
      <c r="S510">
        <f t="shared" si="263"/>
        <v>20</v>
      </c>
      <c r="T510">
        <f t="shared" si="263"/>
        <v>87</v>
      </c>
      <c r="U510">
        <f t="shared" si="263"/>
        <v>90</v>
      </c>
      <c r="V510">
        <f t="shared" si="263"/>
        <v>136</v>
      </c>
      <c r="W510">
        <f t="shared" si="263"/>
        <v>1</v>
      </c>
      <c r="X510">
        <f t="shared" si="263"/>
        <v>15</v>
      </c>
      <c r="Y510">
        <f t="shared" si="263"/>
        <v>121</v>
      </c>
      <c r="Z510">
        <f t="shared" si="263"/>
        <v>151</v>
      </c>
      <c r="AA510">
        <f t="shared" si="263"/>
        <v>1</v>
      </c>
      <c r="AB510">
        <f t="shared" si="263"/>
        <v>183</v>
      </c>
      <c r="AC510">
        <f t="shared" si="263"/>
        <v>58</v>
      </c>
      <c r="AD510">
        <f t="shared" si="263"/>
        <v>378</v>
      </c>
      <c r="AE510">
        <f t="shared" si="263"/>
        <v>258</v>
      </c>
      <c r="AL510" s="265"/>
    </row>
    <row r="511" spans="2:38" x14ac:dyDescent="0.55000000000000004">
      <c r="C511" s="1"/>
    </row>
    <row r="512" spans="2:38" ht="5" customHeight="1" x14ac:dyDescent="0.55000000000000004">
      <c r="C512" s="1"/>
    </row>
    <row r="515" spans="2:11" x14ac:dyDescent="0.55000000000000004">
      <c r="B515" s="239"/>
      <c r="K51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0" zoomScale="70" zoomScaleNormal="70" workbookViewId="0">
      <selection activeCell="N84" sqref="N8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50"/>
  <sheetViews>
    <sheetView topLeftCell="A2" workbookViewId="0">
      <pane xSplit="2" ySplit="2" topLeftCell="C540" activePane="bottomRight" state="frozen"/>
      <selection activeCell="O24" sqref="O24"/>
      <selection pane="topRight" activeCell="O24" sqref="O24"/>
      <selection pane="bottomLeft" activeCell="O24" sqref="O24"/>
      <selection pane="bottomRight" activeCell="G547" sqref="G54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46" si="3430">+A495+1</f>
        <v>498</v>
      </c>
      <c r="B496" s="248"/>
      <c r="C496" s="45"/>
      <c r="D496" t="s">
        <v>414</v>
      </c>
      <c r="E496">
        <v>24</v>
      </c>
      <c r="F496">
        <f t="shared" ref="F496:F546"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B547" s="248"/>
      <c r="C547" s="45"/>
      <c r="G547" s="1"/>
      <c r="H547" s="129"/>
      <c r="I547" s="247"/>
      <c r="J547" s="129"/>
      <c r="K547" s="252"/>
      <c r="L547" s="275"/>
      <c r="M547" s="5"/>
      <c r="N547" s="252"/>
      <c r="O547" s="129"/>
      <c r="P547" s="129"/>
      <c r="Q547" s="6"/>
      <c r="R547" s="276"/>
      <c r="S547" s="238"/>
      <c r="T547" s="253"/>
      <c r="U547" s="278"/>
      <c r="V547" s="5"/>
      <c r="W547" s="27"/>
      <c r="X547" s="253"/>
      <c r="Y547" s="5"/>
      <c r="Z547" s="250"/>
    </row>
    <row r="548" spans="1:26" x14ac:dyDescent="0.55000000000000004">
      <c r="B548" s="248"/>
      <c r="C548" s="45"/>
      <c r="G548" s="1"/>
      <c r="H548" s="128"/>
      <c r="I548" s="285"/>
      <c r="J548" s="128"/>
      <c r="K548" s="286"/>
      <c r="L548" s="287"/>
      <c r="M548" s="285"/>
      <c r="N548" s="286"/>
      <c r="O548" s="128"/>
      <c r="P548" s="285"/>
      <c r="Q548" s="288"/>
      <c r="R548" s="289"/>
      <c r="S548" s="288"/>
      <c r="T548" s="128"/>
      <c r="U548" s="290"/>
      <c r="V548" s="285"/>
      <c r="W548" s="285"/>
      <c r="X548" s="128"/>
      <c r="Y548" s="285"/>
      <c r="Z548" s="128"/>
    </row>
    <row r="549" spans="1:26" ht="7.5" customHeight="1" x14ac:dyDescent="0.55000000000000004">
      <c r="H549" s="285"/>
      <c r="I549" s="285"/>
      <c r="J549" s="285"/>
      <c r="K549" s="285"/>
      <c r="L549" s="291"/>
      <c r="M549" s="285"/>
      <c r="N549" s="285"/>
      <c r="O549" s="285"/>
      <c r="P549" s="285"/>
      <c r="Q549" s="285"/>
      <c r="R549" s="291"/>
      <c r="S549" s="285"/>
      <c r="T549" s="285"/>
      <c r="U549" s="285"/>
      <c r="V549" s="285"/>
      <c r="W549" s="285"/>
      <c r="X549" s="128"/>
      <c r="Y549" s="285"/>
      <c r="Z549" s="128"/>
    </row>
    <row r="550" spans="1:26" x14ac:dyDescent="0.55000000000000004">
      <c r="H550" s="285"/>
      <c r="I550" s="285"/>
      <c r="J550" s="285"/>
      <c r="K550" s="285"/>
      <c r="L550" s="291"/>
      <c r="M550" s="285"/>
      <c r="N550" s="285"/>
      <c r="O550" s="285"/>
      <c r="P550" s="285"/>
      <c r="Q550" s="285"/>
      <c r="R550" s="291"/>
      <c r="S550" s="285"/>
      <c r="T550" s="285"/>
      <c r="U550" s="285"/>
      <c r="V550" s="285"/>
      <c r="W550" s="285"/>
      <c r="X550" s="128"/>
      <c r="Y550" s="285"/>
      <c r="Z550"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2022-01-06T03:09:04Z</dcterms:modified>
</cp:coreProperties>
</file>