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4F0AFDC2-A9C8-4DE5-8428-5385CFD667C6}"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91" i="2" l="1"/>
  <c r="AF790" i="2"/>
  <c r="AF789" i="2"/>
  <c r="AF788" i="2"/>
  <c r="CR790" i="5"/>
  <c r="CQ790" i="5"/>
  <c r="CP790" i="5"/>
  <c r="CO790" i="5"/>
  <c r="CN790" i="5"/>
  <c r="CM790" i="5"/>
  <c r="CL790" i="5"/>
  <c r="CK790" i="5"/>
  <c r="CJ790" i="5"/>
  <c r="CI790" i="5"/>
  <c r="CH790" i="5"/>
  <c r="CG790" i="5"/>
  <c r="CF790" i="5"/>
  <c r="CE790" i="5"/>
  <c r="CD790" i="5"/>
  <c r="CC790" i="5"/>
  <c r="CB790" i="5"/>
  <c r="CA790" i="5"/>
  <c r="BZ790" i="5"/>
  <c r="BY790" i="5"/>
  <c r="BX790" i="5"/>
  <c r="BW790" i="5"/>
  <c r="BV790" i="5"/>
  <c r="BT790" i="5"/>
  <c r="BS790" i="5"/>
  <c r="BR790" i="5"/>
  <c r="BQ790" i="5"/>
  <c r="BO790" i="5"/>
  <c r="BM790" i="5"/>
  <c r="BL790" i="5"/>
  <c r="BK790" i="5" s="1"/>
  <c r="BJ790" i="5"/>
  <c r="BN790" i="5" s="1"/>
  <c r="BI790" i="5"/>
  <c r="BG790" i="5" s="1"/>
  <c r="BH790" i="5"/>
  <c r="BF790" i="5"/>
  <c r="BE790" i="5"/>
  <c r="BD790" i="5"/>
  <c r="BC790" i="5"/>
  <c r="BA790" i="5"/>
  <c r="AX790" i="5"/>
  <c r="AW790" i="5"/>
  <c r="AU790" i="5"/>
  <c r="AS790" i="5"/>
  <c r="AE791" i="2"/>
  <c r="AB791" i="2"/>
  <c r="AA791" i="2"/>
  <c r="Z791" i="2"/>
  <c r="X791" i="2"/>
  <c r="W791" i="2"/>
  <c r="P791" i="2"/>
  <c r="O791" i="2"/>
  <c r="M791" i="2"/>
  <c r="K791" i="2"/>
  <c r="H791" i="2"/>
  <c r="Y791" i="2" s="1"/>
  <c r="AG790" i="5"/>
  <c r="AI790" i="5"/>
  <c r="AQ790" i="5"/>
  <c r="AO790" i="5"/>
  <c r="AM790" i="5"/>
  <c r="AK790" i="5"/>
  <c r="AD790" i="5"/>
  <c r="AE790" i="5" s="1"/>
  <c r="AC790" i="5"/>
  <c r="AB790" i="5"/>
  <c r="AA790" i="5"/>
  <c r="Z790" i="5"/>
  <c r="Y790" i="5"/>
  <c r="C790" i="5"/>
  <c r="D790" i="5" s="1"/>
  <c r="AJ553" i="7"/>
  <c r="AI553" i="7"/>
  <c r="AG553" i="7"/>
  <c r="J553" i="7"/>
  <c r="B553" i="7" s="1"/>
  <c r="AK553" i="7" s="1"/>
  <c r="AH553" i="7" s="1"/>
  <c r="Y594" i="6"/>
  <c r="Z594" i="6" s="1"/>
  <c r="X594" i="6"/>
  <c r="V594" i="6"/>
  <c r="U594" i="6"/>
  <c r="T594" i="6"/>
  <c r="S594" i="6"/>
  <c r="R594" i="6"/>
  <c r="N594" i="6"/>
  <c r="L594" i="6"/>
  <c r="K594" i="6"/>
  <c r="I594" i="6"/>
  <c r="W594" i="6" s="1"/>
  <c r="F594" i="6"/>
  <c r="A594" i="6"/>
  <c r="AE790" i="2"/>
  <c r="AA790" i="2"/>
  <c r="Z790" i="2"/>
  <c r="X790" i="2"/>
  <c r="W790" i="2"/>
  <c r="P790" i="2"/>
  <c r="CO789" i="5"/>
  <c r="CK789" i="5"/>
  <c r="CI789" i="5"/>
  <c r="CG789" i="5"/>
  <c r="CF789" i="5"/>
  <c r="CE789" i="5"/>
  <c r="CD789" i="5"/>
  <c r="CC789" i="5"/>
  <c r="CB789" i="5"/>
  <c r="CA789" i="5"/>
  <c r="BZ789" i="5"/>
  <c r="BY789" i="5"/>
  <c r="BX789" i="5"/>
  <c r="BV789" i="5"/>
  <c r="BT789" i="5"/>
  <c r="BS789" i="5"/>
  <c r="BR789" i="5"/>
  <c r="BQ789" i="5"/>
  <c r="BM789" i="5"/>
  <c r="BL789" i="5"/>
  <c r="BK789" i="5" s="1"/>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AH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K788" i="5" s="1"/>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AH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P790" i="5" l="1"/>
  <c r="I791" i="2"/>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H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5" i="7" l="1"/>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Q780" i="5"/>
  <c r="CO780" i="5"/>
  <c r="CI780" i="5"/>
  <c r="CF780" i="5"/>
  <c r="CE780" i="5"/>
  <c r="CD780" i="5"/>
  <c r="CC780" i="5"/>
  <c r="CB780" i="5"/>
  <c r="CA780" i="5"/>
  <c r="BZ780" i="5"/>
  <c r="BY780" i="5"/>
  <c r="BX780" i="5"/>
  <c r="BT780" i="5"/>
  <c r="BS780" i="5"/>
  <c r="BR780" i="5"/>
  <c r="BQ780" i="5"/>
  <c r="BM780" i="5"/>
  <c r="BL780" i="5"/>
  <c r="BH780" i="5"/>
  <c r="BF780" i="5"/>
  <c r="AX780" i="5"/>
  <c r="AU780" i="5"/>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95"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97" i="5"/>
  <c r="AS581" i="5"/>
  <c r="CR581" i="5" s="1"/>
  <c r="AG581" i="5"/>
  <c r="CH581" i="5" s="1"/>
  <c r="X559"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59"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59"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59"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94" i="5" s="1"/>
  <c r="CG443" i="5"/>
  <c r="AE794"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95" i="5"/>
  <c r="CI378" i="5" l="1"/>
  <c r="CF378" i="5"/>
  <c r="CE378" i="5"/>
  <c r="CD378" i="5"/>
  <c r="CC378" i="5"/>
  <c r="CB378" i="5"/>
  <c r="CA378" i="5"/>
  <c r="BZ378" i="5"/>
  <c r="BY378" i="5"/>
  <c r="BX378" i="5"/>
  <c r="BT378" i="5"/>
  <c r="BS378" i="5"/>
  <c r="BR378" i="5"/>
  <c r="BQ378" i="5"/>
  <c r="BL378" i="5"/>
  <c r="BM378" i="5"/>
  <c r="BH378" i="5"/>
  <c r="BF378" i="5"/>
  <c r="BB795"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59" i="7"/>
  <c r="AD559" i="7"/>
  <c r="AB559" i="7"/>
  <c r="G559" i="7"/>
  <c r="Y559" i="7"/>
  <c r="N559" i="7"/>
  <c r="E559"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64"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97"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Z593"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9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97" i="5"/>
  <c r="AD796"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96" i="5"/>
  <c r="L796"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D758" i="5"/>
  <c r="BI758" i="5"/>
  <c r="BG758" i="5" s="1"/>
  <c r="W435" i="6"/>
  <c r="I436" i="6"/>
  <c r="H325" i="2"/>
  <c r="Y324" i="2"/>
  <c r="M297" i="2"/>
  <c r="AB296" i="2"/>
  <c r="I296" i="2"/>
  <c r="D789" i="5" l="1"/>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59" i="7"/>
  <c r="T559" i="7"/>
  <c r="R559" i="7"/>
  <c r="Z559" i="7"/>
  <c r="AC55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790" i="2" l="1"/>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59" i="7"/>
  <c r="AJ371" i="7"/>
  <c r="S559" i="7"/>
  <c r="B371" i="7"/>
  <c r="AK371" i="7" s="1"/>
  <c r="AH371" i="7" s="1"/>
  <c r="U559"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59" i="7"/>
  <c r="M559" i="7"/>
  <c r="K559" i="7"/>
  <c r="AJ392" i="7"/>
  <c r="I559"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I788" i="2"/>
  <c r="AB787" i="2"/>
  <c r="I787" i="2"/>
  <c r="AB786" i="2"/>
  <c r="I786" i="2"/>
  <c r="AB785" i="2"/>
  <c r="I785" i="2"/>
  <c r="AB784" i="2"/>
  <c r="I784" i="2"/>
  <c r="AB783" i="2"/>
  <c r="I783" i="2"/>
  <c r="AB782" i="2"/>
  <c r="I782" i="2"/>
  <c r="AB781" i="2"/>
  <c r="I781" i="2"/>
  <c r="W556" i="6"/>
  <c r="I557" i="6"/>
  <c r="AB790" i="2" l="1"/>
  <c r="I790" i="2"/>
  <c r="AB789" i="2"/>
  <c r="I789" i="2"/>
  <c r="W557" i="6"/>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59" i="7"/>
  <c r="F559" i="7"/>
  <c r="J559" i="7"/>
  <c r="D559" i="7"/>
  <c r="AJ536" i="7"/>
  <c r="H559" i="7"/>
  <c r="AI536" i="7"/>
  <c r="B536" i="7"/>
  <c r="AK536" i="7" s="1"/>
  <c r="L559"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s="1"/>
</calcChain>
</file>

<file path=xl/sharedStrings.xml><?xml version="1.0" encoding="utf-8"?>
<sst xmlns="http://schemas.openxmlformats.org/spreadsheetml/2006/main" count="1116" uniqueCount="817">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</sst>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国家衛健委発表に基づく感染状況!$AE$374:$AE$793</c:f>
              <c:numCache>
                <c:formatCode>m"月"d"日"</c:formatCode>
                <c:ptCount val="42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numCache>
            </c:numRef>
          </c:cat>
          <c:val>
            <c:numRef>
              <c:f>国家衛健委発表に基づく感染状況!$AF$374:$AF$793</c:f>
              <c:numCache>
                <c:formatCode>#,##0_);[Red]\(#,##0\)</c:formatCode>
                <c:ptCount val="42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香港マカオ台湾の患者・海外輸入症例・無症状病原体保有者!$CM$189:$CM$792</c:f>
              <c:numCache>
                <c:formatCode>m"月"d"日"</c:formatCode>
                <c:ptCount val="60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numCache>
            </c:numRef>
          </c:cat>
          <c:val>
            <c:numRef>
              <c:f>香港マカオ台湾の患者・海外輸入症例・無症状病原体保有者!$CN$189:$CN$792</c:f>
              <c:numCache>
                <c:formatCode>General</c:formatCode>
                <c:ptCount val="60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香港マカオ台湾の患者・海外輸入症例・無症状病原体保有者!$CK$189:$CK$793</c:f>
              <c:numCache>
                <c:formatCode>m"月"d"日"</c:formatCode>
                <c:ptCount val="60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numCache>
            </c:numRef>
          </c:cat>
          <c:val>
            <c:numRef>
              <c:f>香港マカオ台湾の患者・海外輸入症例・無症状病原体保有者!$CL$189:$CL$793</c:f>
              <c:numCache>
                <c:formatCode>General</c:formatCode>
                <c:ptCount val="60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省市別輸入症例数変化!$C$2:$C$557</c:f>
              <c:numCache>
                <c:formatCode>m"月"d"日"</c:formatCode>
                <c:ptCount val="5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numCache>
            </c:numRef>
          </c:cat>
          <c:val>
            <c:numRef>
              <c:f>省市別輸入症例数変化!$D$2:$D$557</c:f>
              <c:numCache>
                <c:formatCode>General</c:formatCode>
                <c:ptCount val="55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省市別輸入症例数変化!$C$2:$C$557</c:f>
              <c:numCache>
                <c:formatCode>m"月"d"日"</c:formatCode>
                <c:ptCount val="5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numCache>
            </c:numRef>
          </c:cat>
          <c:val>
            <c:numRef>
              <c:f>省市別輸入症例数変化!$E$2:$E$557</c:f>
              <c:numCache>
                <c:formatCode>General</c:formatCode>
                <c:ptCount val="55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省市別輸入症例数変化!$C$2:$C$557</c:f>
              <c:numCache>
                <c:formatCode>m"月"d"日"</c:formatCode>
                <c:ptCount val="5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numCache>
            </c:numRef>
          </c:cat>
          <c:val>
            <c:numRef>
              <c:f>省市別輸入症例数変化!$F$2:$F$557</c:f>
              <c:numCache>
                <c:formatCode>General</c:formatCode>
                <c:ptCount val="55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省市別輸入症例数変化!$C$2:$C$557</c:f>
              <c:numCache>
                <c:formatCode>m"月"d"日"</c:formatCode>
                <c:ptCount val="5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numCache>
            </c:numRef>
          </c:cat>
          <c:val>
            <c:numRef>
              <c:f>省市別輸入症例数変化!$G$2:$G$557</c:f>
              <c:numCache>
                <c:formatCode>General</c:formatCode>
                <c:ptCount val="55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省市別輸入症例数変化!$C$2:$C$557</c:f>
              <c:numCache>
                <c:formatCode>m"月"d"日"</c:formatCode>
                <c:ptCount val="5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numCache>
            </c:numRef>
          </c:cat>
          <c:val>
            <c:numRef>
              <c:f>省市別輸入症例数変化!$H$2:$H$557</c:f>
              <c:numCache>
                <c:formatCode>General</c:formatCode>
                <c:ptCount val="55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省市別輸入症例数変化!$C$2:$C$557</c:f>
              <c:numCache>
                <c:formatCode>m"月"d"日"</c:formatCode>
                <c:ptCount val="5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numCache>
            </c:numRef>
          </c:cat>
          <c:val>
            <c:numRef>
              <c:f>省市別輸入症例数変化!$I$2:$I$557</c:f>
              <c:numCache>
                <c:formatCode>General</c:formatCode>
                <c:ptCount val="55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省市別輸入症例数変化!$C$2:$C$557</c:f>
              <c:numCache>
                <c:formatCode>m"月"d"日"</c:formatCode>
                <c:ptCount val="5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numCache>
            </c:numRef>
          </c:cat>
          <c:val>
            <c:numRef>
              <c:f>省市別輸入症例数変化!$J$2:$J$557</c:f>
              <c:numCache>
                <c:formatCode>0_);[Red]\(0\)</c:formatCode>
                <c:ptCount val="556"/>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省市別輸入症例数変化!$AH$2:$AH$555</c:f>
              <c:numCache>
                <c:formatCode>0_);[Red]\(0\)</c:formatCode>
                <c:ptCount val="55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省市別輸入症例数変化!$AI$2:$AI$555</c:f>
              <c:numCache>
                <c:formatCode>0_);[Red]\(0\)</c:formatCode>
                <c:ptCount val="55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省市別輸入症例数変化!$AJ$2:$AJ$555</c:f>
              <c:numCache>
                <c:formatCode>General</c:formatCode>
                <c:ptCount val="55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省市別輸入症例数変化!$AH$2:$AH$555</c:f>
              <c:numCache>
                <c:formatCode>0_);[Red]\(0\)</c:formatCode>
                <c:ptCount val="55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省市別輸入症例数変化!$AI$2:$AI$555</c:f>
              <c:numCache>
                <c:formatCode>0_);[Red]\(0\)</c:formatCode>
                <c:ptCount val="55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省市別輸入症例数変化!$AJ$2:$AJ$555</c:f>
              <c:numCache>
                <c:formatCode>General</c:formatCode>
                <c:ptCount val="55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香港マカオ台湾の患者・海外輸入症例・無症状病原体保有者!$BQ$29:$BQ$793</c:f>
              <c:numCache>
                <c:formatCode>m"月"d"日"</c:formatCode>
                <c:ptCount val="7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numCache>
            </c:numRef>
          </c:cat>
          <c:val>
            <c:numRef>
              <c:f>香港マカオ台湾の患者・海外輸入症例・無症状病原体保有者!$BR$29:$BR$793</c:f>
              <c:numCache>
                <c:formatCode>General</c:formatCode>
                <c:ptCount val="76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香港マカオ台湾の患者・海外輸入症例・無症状病原体保有者!$BQ$29:$BQ$793</c:f>
              <c:numCache>
                <c:formatCode>m"月"d"日"</c:formatCode>
                <c:ptCount val="7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numCache>
            </c:numRef>
          </c:cat>
          <c:val>
            <c:numRef>
              <c:f>香港マカオ台湾の患者・海外輸入症例・無症状病原体保有者!$BS$29:$BS$793</c:f>
              <c:numCache>
                <c:formatCode>General</c:formatCode>
                <c:ptCount val="7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香港マカオ台湾の患者・海外輸入症例・無症状病原体保有者!$BQ$29:$BQ$793</c:f>
              <c:numCache>
                <c:formatCode>m"月"d"日"</c:formatCode>
                <c:ptCount val="7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numCache>
            </c:numRef>
          </c:cat>
          <c:val>
            <c:numRef>
              <c:f>香港マカオ台湾の患者・海外輸入症例・無症状病原体保有者!$BT$29:$BT$793</c:f>
              <c:numCache>
                <c:formatCode>General</c:formatCode>
                <c:ptCount val="76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
      </c:valAx>
      <c:valAx>
        <c:axId val="529786200"/>
        <c:scaling>
          <c:orientation val="minMax"/>
          <c:max val="4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香港マカオ台湾の患者・海外輸入症例・無症状病原体保有者!$AX$169:$AX$793</c:f>
              <c:numCache>
                <c:formatCode>m"月"d"日"</c:formatCode>
                <c:ptCount val="62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numCache>
            </c:numRef>
          </c:cat>
          <c:val>
            <c:numRef>
              <c:f>香港マカオ台湾の患者・海外輸入症例・無症状病原体保有者!$AY$169:$AY$793</c:f>
              <c:numCache>
                <c:formatCode>General</c:formatCode>
                <c:ptCount val="62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香港マカオ台湾の患者・海外輸入症例・無症状病原体保有者!$AX$169:$AX$793</c:f>
              <c:numCache>
                <c:formatCode>m"月"d"日"</c:formatCode>
                <c:ptCount val="62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numCache>
            </c:numRef>
          </c:cat>
          <c:val>
            <c:numRef>
              <c:f>香港マカオ台湾の患者・海外輸入症例・無症状病原体保有者!$BB$169:$BB$793</c:f>
              <c:numCache>
                <c:formatCode>General</c:formatCode>
                <c:ptCount val="62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香港マカオ台湾の患者・海外輸入症例・無症状病原体保有者!$AX$169:$AX$793</c:f>
              <c:numCache>
                <c:formatCode>m"月"d"日"</c:formatCode>
                <c:ptCount val="62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numCache>
            </c:numRef>
          </c:cat>
          <c:val>
            <c:numRef>
              <c:f>香港マカオ台湾の患者・海外輸入症例・無症状病原体保有者!$AZ$169:$AZ$793</c:f>
              <c:numCache>
                <c:formatCode>General</c:formatCode>
                <c:ptCount val="62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香港マカオ台湾の患者・海外輸入症例・無症状病原体保有者!$AX$169:$AX$793</c:f>
              <c:numCache>
                <c:formatCode>m"月"d"日"</c:formatCode>
                <c:ptCount val="62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numCache>
            </c:numRef>
          </c:cat>
          <c:val>
            <c:numRef>
              <c:f>香港マカオ台湾の患者・海外輸入症例・無症状病原体保有者!$BC$169:$BC$793</c:f>
              <c:numCache>
                <c:formatCode>General</c:formatCode>
                <c:ptCount val="62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新疆の情況!$U$6:$U$596</c:f>
              <c:strCache>
                <c:ptCount val="58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strCache>
            </c:strRef>
          </c:cat>
          <c:val>
            <c:numRef>
              <c:f>新疆の情況!$V$6:$V$596</c:f>
              <c:numCache>
                <c:formatCode>General</c:formatCode>
                <c:ptCount val="59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新疆の情況!$U$6:$U$596</c:f>
              <c:strCache>
                <c:ptCount val="58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strCache>
            </c:strRef>
          </c:cat>
          <c:val>
            <c:numRef>
              <c:f>新疆の情況!$Y$6:$Y$596</c:f>
              <c:numCache>
                <c:formatCode>General</c:formatCode>
                <c:ptCount val="59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新疆の情況!$U$6:$U$596</c:f>
              <c:strCache>
                <c:ptCount val="58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strCache>
            </c:strRef>
          </c:cat>
          <c:val>
            <c:numRef>
              <c:f>新疆の情況!$W$6:$W$596</c:f>
              <c:numCache>
                <c:formatCode>General</c:formatCode>
                <c:ptCount val="59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新疆の情況!$U$6:$U$596</c:f>
              <c:strCache>
                <c:ptCount val="58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strCache>
            </c:strRef>
          </c:cat>
          <c:val>
            <c:numRef>
              <c:f>新疆の情況!$X$6:$X$596</c:f>
              <c:numCache>
                <c:formatCode>General</c:formatCode>
                <c:ptCount val="59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pt idx="579">
                  <c:v>16</c:v>
                </c:pt>
                <c:pt idx="580">
                  <c:v>16</c:v>
                </c:pt>
                <c:pt idx="581">
                  <c:v>16</c:v>
                </c:pt>
                <c:pt idx="582">
                  <c:v>16</c:v>
                </c:pt>
                <c:pt idx="583">
                  <c:v>16</c:v>
                </c:pt>
                <c:pt idx="584">
                  <c:v>16</c:v>
                </c:pt>
                <c:pt idx="585">
                  <c:v>16</c:v>
                </c:pt>
                <c:pt idx="586">
                  <c:v>16</c:v>
                </c:pt>
                <c:pt idx="587">
                  <c:v>16</c:v>
                </c:pt>
                <c:pt idx="588">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新疆の情況!$U$6:$U$596</c:f>
              <c:strCache>
                <c:ptCount val="58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strCache>
            </c:strRef>
          </c:cat>
          <c:val>
            <c:numRef>
              <c:f>新疆の情況!$Z$6:$Z$596</c:f>
              <c:numCache>
                <c:formatCode>General</c:formatCode>
                <c:ptCount val="59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国家衛健委発表に基づく感染状況!$W$27:$W$794</c:f>
              <c:numCache>
                <c:formatCode>m"月"d"日"</c:formatCode>
                <c:ptCount val="7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numCache>
            </c:numRef>
          </c:cat>
          <c:val>
            <c:numRef>
              <c:f>国家衛健委発表に基づく感染状況!$X$27:$X$794</c:f>
              <c:numCache>
                <c:formatCode>#,##0_);[Red]\(#,##0\)</c:formatCode>
                <c:ptCount val="76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国家衛健委発表に基づく感染状況!$W$27:$W$794</c:f>
              <c:numCache>
                <c:formatCode>m"月"d"日"</c:formatCode>
                <c:ptCount val="7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numCache>
            </c:numRef>
          </c:cat>
          <c:val>
            <c:numRef>
              <c:f>国家衛健委発表に基づく感染状況!$Y$27:$Y$794</c:f>
              <c:numCache>
                <c:formatCode>General</c:formatCode>
                <c:ptCount val="76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国家衛健委発表に基づく感染状況!$Z$27:$Z$794</c:f>
              <c:numCache>
                <c:formatCode>m"月"d"日"</c:formatCode>
                <c:ptCount val="7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numCache>
            </c:numRef>
          </c:cat>
          <c:val>
            <c:numRef>
              <c:f>国家衛健委発表に基づく感染状況!$AA$27:$AA$794</c:f>
              <c:numCache>
                <c:formatCode>General</c:formatCode>
                <c:ptCount val="76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国家衛健委発表に基づく感染状況!$Z$27:$Z$794</c:f>
              <c:numCache>
                <c:formatCode>m"月"d"日"</c:formatCode>
                <c:ptCount val="7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numCache>
            </c:numRef>
          </c:cat>
          <c:val>
            <c:numRef>
              <c:f>国家衛健委発表に基づく感染状況!$AB$27:$AB$794</c:f>
              <c:numCache>
                <c:formatCode>General</c:formatCode>
                <c:ptCount val="76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国家衛健委発表に基づく感染状況!$W$27:$W$794</c:f>
              <c:numCache>
                <c:formatCode>m"月"d"日"</c:formatCode>
                <c:ptCount val="7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numCache>
            </c:numRef>
          </c:cat>
          <c:val>
            <c:numRef>
              <c:f>国家衛健委発表に基づく感染状況!$X$27:$X$794</c:f>
              <c:numCache>
                <c:formatCode>#,##0_);[Red]\(#,##0\)</c:formatCode>
                <c:ptCount val="76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国家衛健委発表に基づく感染状況!$W$27:$W$794</c:f>
              <c:numCache>
                <c:formatCode>m"月"d"日"</c:formatCode>
                <c:ptCount val="7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numCache>
            </c:numRef>
          </c:cat>
          <c:val>
            <c:numRef>
              <c:f>国家衛健委発表に基づく感染状況!$Y$27:$Y$794</c:f>
              <c:numCache>
                <c:formatCode>General</c:formatCode>
                <c:ptCount val="76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国家衛健委発表に基づく感染状況!$W$27:$W$794</c:f>
              <c:numCache>
                <c:formatCode>m"月"d"日"</c:formatCode>
                <c:ptCount val="7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numCache>
            </c:numRef>
          </c:cat>
          <c:val>
            <c:numRef>
              <c:f>国家衛健委発表に基づく感染状況!$X$27:$X$794</c:f>
              <c:numCache>
                <c:formatCode>#,##0_);[Red]\(#,##0\)</c:formatCode>
                <c:ptCount val="76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国家衛健委発表に基づく感染状況!$W$27:$W$794</c:f>
              <c:numCache>
                <c:formatCode>m"月"d"日"</c:formatCode>
                <c:ptCount val="7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numCache>
            </c:numRef>
          </c:cat>
          <c:val>
            <c:numRef>
              <c:f>国家衛健委発表に基づく感染状況!$Y$27:$Y$794</c:f>
              <c:numCache>
                <c:formatCode>General</c:formatCode>
                <c:ptCount val="76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国家衛健委発表に基づく感染状況!$Z$27:$Z$794</c:f>
              <c:numCache>
                <c:formatCode>m"月"d"日"</c:formatCode>
                <c:ptCount val="7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numCache>
            </c:numRef>
          </c:cat>
          <c:val>
            <c:numRef>
              <c:f>国家衛健委発表に基づく感染状況!$AA$27:$AA$794</c:f>
              <c:numCache>
                <c:formatCode>General</c:formatCode>
                <c:ptCount val="76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国家衛健委発表に基づく感染状況!$Z$27:$Z$794</c:f>
              <c:numCache>
                <c:formatCode>m"月"d"日"</c:formatCode>
                <c:ptCount val="7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numCache>
            </c:numRef>
          </c:cat>
          <c:val>
            <c:numRef>
              <c:f>国家衛健委発表に基づく感染状況!$AB$27:$AB$794</c:f>
              <c:numCache>
                <c:formatCode>General</c:formatCode>
                <c:ptCount val="76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国家衛健委発表に基づく感染状況!$W$27:$W$794</c:f>
              <c:numCache>
                <c:formatCode>m"月"d"日"</c:formatCode>
                <c:ptCount val="7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numCache>
            </c:numRef>
          </c:cat>
          <c:val>
            <c:numRef>
              <c:f>国家衛健委発表に基づく感染状況!$X$27:$X$794</c:f>
              <c:numCache>
                <c:formatCode>#,##0_);[Red]\(#,##0\)</c:formatCode>
                <c:ptCount val="76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国家衛健委発表に基づく感染状況!$W$27:$W$794</c:f>
              <c:numCache>
                <c:formatCode>m"月"d"日"</c:formatCode>
                <c:ptCount val="7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numCache>
            </c:numRef>
          </c:cat>
          <c:val>
            <c:numRef>
              <c:f>国家衛健委発表に基づく感染状況!$Y$27:$Y$794</c:f>
              <c:numCache>
                <c:formatCode>General</c:formatCode>
                <c:ptCount val="76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国家衛健委発表に基づく感染状況!$Z$27:$Z$794</c:f>
              <c:numCache>
                <c:formatCode>m"月"d"日"</c:formatCode>
                <c:ptCount val="7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numCache>
            </c:numRef>
          </c:cat>
          <c:val>
            <c:numRef>
              <c:f>国家衛健委発表に基づく感染状況!$AA$27:$AA$794</c:f>
              <c:numCache>
                <c:formatCode>General</c:formatCode>
                <c:ptCount val="76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国家衛健委発表に基づく感染状況!$Z$27:$Z$794</c:f>
              <c:numCache>
                <c:formatCode>m"月"d"日"</c:formatCode>
                <c:ptCount val="7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numCache>
            </c:numRef>
          </c:cat>
          <c:val>
            <c:numRef>
              <c:f>国家衛健委発表に基づく感染状況!$AB$27:$AB$794</c:f>
              <c:numCache>
                <c:formatCode>General</c:formatCode>
                <c:ptCount val="76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香港マカオ台湾の患者・海外輸入症例・無症状病原体保有者!$CO$485:$CO$793</c:f>
              <c:numCache>
                <c:formatCode>m"月"d"日"</c:formatCode>
                <c:ptCount val="30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numCache>
            </c:numRef>
          </c:cat>
          <c:val>
            <c:numRef>
              <c:f>香港マカオ台湾の患者・海外輸入症例・無症状病原体保有者!$CP$485:$CP$793</c:f>
              <c:numCache>
                <c:formatCode>General</c:formatCode>
                <c:ptCount val="30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香港マカオ台湾の患者・海外輸入症例・無症状病原体保有者!$CO$485:$CO$793</c:f>
              <c:numCache>
                <c:formatCode>m"月"d"日"</c:formatCode>
                <c:ptCount val="30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numCache>
            </c:numRef>
          </c:cat>
          <c:val>
            <c:numRef>
              <c:f>香港マカオ台湾の患者・海外輸入症例・無症状病原体保有者!$CQ$485:$CQ$793</c:f>
              <c:numCache>
                <c:formatCode>General</c:formatCode>
                <c:ptCount val="30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香港マカオ台湾の患者・海外輸入症例・無症状病原体保有者!$BJ$97:$BJ$792</c:f>
              <c:numCache>
                <c:formatCode>m"月"d"日"</c:formatCode>
                <c:ptCount val="69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numCache>
            </c:numRef>
          </c:cat>
          <c:val>
            <c:numRef>
              <c:f>香港マカオ台湾の患者・海外輸入症例・無症状病原体保有者!$BK$97:$BK$792</c:f>
              <c:numCache>
                <c:formatCode>General</c:formatCode>
                <c:ptCount val="69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香港マカオ台湾の患者・海外輸入症例・無症状病原体保有者!$BJ$97:$BJ$792</c:f>
              <c:numCache>
                <c:formatCode>m"月"d"日"</c:formatCode>
                <c:ptCount val="69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numCache>
            </c:numRef>
          </c:cat>
          <c:val>
            <c:numRef>
              <c:f>香港マカオ台湾の患者・海外輸入症例・無症状病原体保有者!$BL$97:$BL$792</c:f>
              <c:numCache>
                <c:formatCode>General</c:formatCode>
                <c:ptCount val="69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香港マカオ台湾の患者・海外輸入症例・無症状病原体保有者!$CI$29:$CI$793</c:f>
              <c:numCache>
                <c:formatCode>m"月"d"日"</c:formatCode>
                <c:ptCount val="7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numCache>
            </c:numRef>
          </c:cat>
          <c:val>
            <c:numRef>
              <c:f>香港マカオ台湾の患者・海外輸入症例・無症状病原体保有者!$CJ$29:$CJ$793</c:f>
              <c:numCache>
                <c:formatCode>General</c:formatCode>
                <c:ptCount val="76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4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2"/>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香港マカオ台湾の患者・海外輸入症例・無症状病原体保有者!$CF$29:$CF$793</c:f>
              <c:numCache>
                <c:formatCode>m"月"d"日"</c:formatCode>
                <c:ptCount val="7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numCache>
            </c:numRef>
          </c:cat>
          <c:val>
            <c:numRef>
              <c:f>香港マカオ台湾の患者・海外輸入症例・無症状病原体保有者!$CG$29:$CG$793</c:f>
              <c:numCache>
                <c:formatCode>General</c:formatCode>
                <c:ptCount val="76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香港マカオ台湾の患者・海外輸入症例・無症状病原体保有者!$CF$29:$CF$793</c:f>
              <c:numCache>
                <c:formatCode>m"月"d"日"</c:formatCode>
                <c:ptCount val="7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numCache>
            </c:numRef>
          </c:cat>
          <c:val>
            <c:numRef>
              <c:f>香港マカオ台湾の患者・海外輸入症例・無症状病原体保有者!$CH$29:$CH$793</c:f>
              <c:numCache>
                <c:formatCode>General</c:formatCode>
                <c:ptCount val="7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国家衛健委発表に基づく感染状況!$AE$374:$AE$793</c:f>
              <c:numCache>
                <c:formatCode>m"月"d"日"</c:formatCode>
                <c:ptCount val="42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numCache>
            </c:numRef>
          </c:cat>
          <c:val>
            <c:numRef>
              <c:f>国家衛健委発表に基づく感染状況!$AF$374:$AF$793</c:f>
              <c:numCache>
                <c:formatCode>#,##0_);[Red]\(#,##0\)</c:formatCode>
                <c:ptCount val="42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国家衛健委発表に基づく感染状況!$Z$27:$Z$794</c:f>
              <c:numCache>
                <c:formatCode>m"月"d"日"</c:formatCode>
                <c:ptCount val="7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numCache>
            </c:numRef>
          </c:cat>
          <c:val>
            <c:numRef>
              <c:f>国家衛健委発表に基づく感染状況!$AA$27:$AA$794</c:f>
              <c:numCache>
                <c:formatCode>General</c:formatCode>
                <c:ptCount val="76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国家衛健委発表に基づく感染状況!$Z$27:$Z$794</c:f>
              <c:numCache>
                <c:formatCode>m"月"d"日"</c:formatCode>
                <c:ptCount val="7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numCache>
            </c:numRef>
          </c:cat>
          <c:val>
            <c:numRef>
              <c:f>国家衛健委発表に基づく感染状況!$AB$27:$AB$794</c:f>
              <c:numCache>
                <c:formatCode>General</c:formatCode>
                <c:ptCount val="76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香港マカオ台湾の患者・海外輸入症例・無症状病原体保有者!$BE$70:$BE$793</c:f>
              <c:numCache>
                <c:formatCode>m"月"d"日"</c:formatCode>
                <c:ptCount val="72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numCache>
            </c:numRef>
          </c:cat>
          <c:val>
            <c:numRef>
              <c:f>香港マカオ台湾の患者・海外輸入症例・無症状病原体保有者!$BF$70:$BF$793</c:f>
              <c:numCache>
                <c:formatCode>General</c:formatCode>
                <c:ptCount val="72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香港マカオ台湾の患者・海外輸入症例・無症状病原体保有者!$BE$70:$BE$793</c:f>
              <c:numCache>
                <c:formatCode>m"月"d"日"</c:formatCode>
                <c:ptCount val="72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numCache>
            </c:numRef>
          </c:cat>
          <c:val>
            <c:numRef>
              <c:f>香港マカオ台湾の患者・海外輸入症例・無症状病原体保有者!$BG$70:$BG$793</c:f>
              <c:numCache>
                <c:formatCode>General</c:formatCode>
                <c:ptCount val="72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香港マカオ台湾の患者・海外輸入症例・無症状病原体保有者!$BX$29:$BX$793</c:f>
              <c:numCache>
                <c:formatCode>m"月"d"日"</c:formatCode>
                <c:ptCount val="7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numCache>
            </c:numRef>
          </c:cat>
          <c:val>
            <c:numRef>
              <c:f>香港マカオ台湾の患者・海外輸入症例・無症状病原体保有者!$BY$29:$BY$793</c:f>
              <c:numCache>
                <c:formatCode>General</c:formatCode>
                <c:ptCount val="76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香港マカオ台湾の患者・海外輸入症例・無症状病原体保有者!$BX$29:$BX$793</c:f>
              <c:numCache>
                <c:formatCode>m"月"d"日"</c:formatCode>
                <c:ptCount val="7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numCache>
            </c:numRef>
          </c:cat>
          <c:val>
            <c:numRef>
              <c:f>香港マカオ台湾の患者・海外輸入症例・無症状病原体保有者!$BZ$29:$BZ$793</c:f>
              <c:numCache>
                <c:formatCode>General</c:formatCode>
                <c:ptCount val="7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香港マカオ台湾の患者・海外輸入症例・無症状病原体保有者!$BX$29:$BX$793</c:f>
              <c:numCache>
                <c:formatCode>m"月"d"日"</c:formatCode>
                <c:ptCount val="7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numCache>
            </c:numRef>
          </c:cat>
          <c:val>
            <c:numRef>
              <c:f>香港マカオ台湾の患者・海外輸入症例・無症状病原体保有者!$CA$29:$CA$793</c:f>
              <c:numCache>
                <c:formatCode>General</c:formatCode>
                <c:ptCount val="7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香港マカオ台湾の患者・海外輸入症例・無症状病原体保有者!$CB$29:$CB$793</c:f>
              <c:numCache>
                <c:formatCode>m"月"d"日"</c:formatCode>
                <c:ptCount val="7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numCache>
            </c:numRef>
          </c:cat>
          <c:val>
            <c:numRef>
              <c:f>香港マカオ台湾の患者・海外輸入症例・無症状病原体保有者!$CC$29:$CC$793</c:f>
              <c:numCache>
                <c:formatCode>General</c:formatCode>
                <c:ptCount val="76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香港マカオ台湾の患者・海外輸入症例・無症状病原体保有者!$CB$29:$CB$793</c:f>
              <c:numCache>
                <c:formatCode>m"月"d"日"</c:formatCode>
                <c:ptCount val="7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numCache>
            </c:numRef>
          </c:cat>
          <c:val>
            <c:numRef>
              <c:f>香港マカオ台湾の患者・海外輸入症例・無症状病原体保有者!$CD$29:$CD$793</c:f>
              <c:numCache>
                <c:formatCode>General</c:formatCode>
                <c:ptCount val="7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香港マカオ台湾の患者・海外輸入症例・無症状病原体保有者!$CB$29:$CB$793</c:f>
              <c:numCache>
                <c:formatCode>m"月"d"日"</c:formatCode>
                <c:ptCount val="7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numCache>
            </c:numRef>
          </c:cat>
          <c:val>
            <c:numRef>
              <c:f>香港マカオ台湾の患者・海外輸入症例・無症状病原体保有者!$CE$29:$CE$793</c:f>
              <c:numCache>
                <c:formatCode>General</c:formatCode>
                <c:ptCount val="7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香港マカオ台湾の患者・海外輸入症例・無症状病原体保有者!$CI$29:$CI$793</c:f>
              <c:numCache>
                <c:formatCode>m"月"d"日"</c:formatCode>
                <c:ptCount val="7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numCache>
            </c:numRef>
          </c:cat>
          <c:val>
            <c:numRef>
              <c:f>香港マカオ台湾の患者・海外輸入症例・無症状病原体保有者!$CJ$29:$CJ$793</c:f>
              <c:numCache>
                <c:formatCode>General</c:formatCode>
                <c:ptCount val="76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香港マカオ台湾の患者・海外輸入症例・無症状病原体保有者!$CF$29:$CF$793</c:f>
              <c:numCache>
                <c:formatCode>m"月"d"日"</c:formatCode>
                <c:ptCount val="7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numCache>
            </c:numRef>
          </c:cat>
          <c:val>
            <c:numRef>
              <c:f>香港マカオ台湾の患者・海外輸入症例・無症状病原体保有者!$CG$29:$CG$793</c:f>
              <c:numCache>
                <c:formatCode>General</c:formatCode>
                <c:ptCount val="76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香港マカオ台湾の患者・海外輸入症例・無症状病原体保有者!$CF$29:$CF$793</c:f>
              <c:numCache>
                <c:formatCode>m"月"d"日"</c:formatCode>
                <c:ptCount val="7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numCache>
            </c:numRef>
          </c:cat>
          <c:val>
            <c:numRef>
              <c:f>香港マカオ台湾の患者・海外輸入症例・無症状病原体保有者!$CH$29:$CH$793</c:f>
              <c:numCache>
                <c:formatCode>General</c:formatCode>
                <c:ptCount val="7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800" b="1" kern="1200">
              <a:solidFill>
                <a:srgbClr val="FF0000"/>
              </a:solidFill>
              <a:effectLst/>
              <a:latin typeface="+mn-lt"/>
              <a:ea typeface="+mn-ea"/>
              <a:cs typeface="+mn-cs"/>
            </a:rPr>
            <a:t>7</a:t>
          </a:r>
          <a:r>
            <a:rPr kumimoji="1" lang="ja-JP" altLang="ja-JP" sz="1800" b="1" kern="1200">
              <a:solidFill>
                <a:srgbClr val="FF0000"/>
              </a:solidFill>
              <a:effectLst/>
              <a:latin typeface="+mn-lt"/>
              <a:ea typeface="+mn-ea"/>
              <a:cs typeface="+mn-cs"/>
            </a:rPr>
            <a:t>月</a:t>
          </a:r>
          <a:r>
            <a:rPr kumimoji="1" lang="en-US" altLang="ja-JP" sz="1800" b="1" kern="1200">
              <a:solidFill>
                <a:srgbClr val="FF0000"/>
              </a:solidFill>
              <a:effectLst/>
              <a:latin typeface="+mn-lt"/>
              <a:ea typeface="+mn-ea"/>
              <a:cs typeface="+mn-cs"/>
            </a:rPr>
            <a:t>1</a:t>
          </a:r>
          <a:r>
            <a:rPr kumimoji="1" lang="ja-JP" altLang="ja-JP" sz="1800" b="1" kern="1200">
              <a:solidFill>
                <a:srgbClr val="FF0000"/>
              </a:solidFill>
              <a:effectLst/>
              <a:latin typeface="+mn-lt"/>
              <a:ea typeface="+mn-ea"/>
              <a:cs typeface="+mn-cs"/>
            </a:rPr>
            <a:t>日からの患者死者急増が止まったと思ったら、</a:t>
          </a:r>
          <a:r>
            <a:rPr kumimoji="1" lang="en-US" altLang="ja-JP" sz="1800" b="1" kern="1200">
              <a:solidFill>
                <a:srgbClr val="FF0000"/>
              </a:solidFill>
              <a:effectLst/>
              <a:latin typeface="+mn-lt"/>
              <a:ea typeface="+mn-ea"/>
              <a:cs typeface="+mn-cs"/>
            </a:rPr>
            <a:t>11</a:t>
          </a:r>
          <a:r>
            <a:rPr kumimoji="1" lang="ja-JP" altLang="ja-JP" sz="1800" b="1" kern="1200">
              <a:solidFill>
                <a:srgbClr val="FF0000"/>
              </a:solidFill>
              <a:effectLst/>
              <a:latin typeface="+mn-lt"/>
              <a:ea typeface="+mn-ea"/>
              <a:cs typeface="+mn-cs"/>
            </a:rPr>
            <a:t>月になりまた急増？！その後</a:t>
          </a:r>
          <a:r>
            <a:rPr kumimoji="1" lang="en-US" altLang="ja-JP" sz="1800" b="1" kern="1200">
              <a:solidFill>
                <a:srgbClr val="FF0000"/>
              </a:solidFill>
              <a:effectLst/>
              <a:latin typeface="+mn-lt"/>
              <a:ea typeface="+mn-ea"/>
              <a:cs typeface="+mn-cs"/>
            </a:rPr>
            <a:t>1</a:t>
          </a:r>
          <a:r>
            <a:rPr kumimoji="1" lang="ja-JP" altLang="ja-JP" sz="1800" b="1" kern="1200">
              <a:solidFill>
                <a:srgbClr val="FF0000"/>
              </a:solidFill>
              <a:effectLst/>
              <a:latin typeface="+mn-lt"/>
              <a:ea typeface="+mn-ea"/>
              <a:cs typeface="+mn-cs"/>
            </a:rPr>
            <a:t>月以降はオミクロン株の影響か、大量に発生</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12"/>
  <sheetViews>
    <sheetView zoomScaleNormal="100" workbookViewId="0">
      <pane xSplit="2" ySplit="5" topLeftCell="C785" activePane="bottomRight" state="frozen"/>
      <selection pane="topRight" activeCell="C1" sqref="C1"/>
      <selection pane="bottomLeft" activeCell="A8" sqref="A8"/>
      <selection pane="bottomRight" activeCell="L789" sqref="L78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44615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c r="C792" s="48"/>
      <c r="D792" s="84"/>
      <c r="E792" s="110"/>
      <c r="F792" s="57"/>
      <c r="G792" s="48"/>
      <c r="H792" s="89"/>
      <c r="I792" s="89"/>
      <c r="J792" s="48"/>
      <c r="K792" s="56"/>
      <c r="L792" s="48"/>
      <c r="M792" s="89"/>
      <c r="N792" s="48"/>
      <c r="O792" s="89"/>
      <c r="P792" s="111"/>
      <c r="Q792" s="57"/>
      <c r="R792" s="48"/>
      <c r="S792" s="118"/>
      <c r="T792" s="57"/>
      <c r="U792" s="78"/>
      <c r="W792" s="1"/>
      <c r="X792" s="122"/>
      <c r="Z792" s="123"/>
      <c r="AE792" s="1"/>
      <c r="AF792" s="293"/>
    </row>
    <row r="793" spans="2:32" ht="18.5" thickBot="1" x14ac:dyDescent="0.6">
      <c r="B793" s="66"/>
      <c r="C793" s="59"/>
      <c r="D793" s="49"/>
      <c r="E793" s="61"/>
      <c r="F793" s="60"/>
      <c r="G793" s="48"/>
      <c r="H793" s="89"/>
      <c r="I793" s="89"/>
      <c r="J793" s="59"/>
      <c r="K793" s="56"/>
      <c r="L793" s="48"/>
      <c r="M793" s="89"/>
      <c r="N793" s="48"/>
      <c r="O793" s="89"/>
      <c r="P793" s="111"/>
      <c r="Q793" s="60"/>
      <c r="R793" s="48"/>
      <c r="S793" s="60"/>
      <c r="T793" s="60"/>
      <c r="U793" s="78"/>
      <c r="W793" s="1"/>
      <c r="X793" s="122"/>
      <c r="Z793" s="123"/>
      <c r="AE793" s="1"/>
      <c r="AF793" s="293"/>
    </row>
    <row r="794" spans="2:32" ht="9.5" customHeight="1" thickBot="1" x14ac:dyDescent="0.6">
      <c r="B794" s="66"/>
      <c r="C794" s="79"/>
      <c r="D794" s="80"/>
      <c r="E794" s="82"/>
      <c r="F794" s="95"/>
      <c r="G794" s="79"/>
      <c r="H794" s="82"/>
      <c r="I794" s="82"/>
      <c r="J794" s="79"/>
      <c r="K794" s="82"/>
      <c r="L794" s="79"/>
      <c r="M794" s="82"/>
      <c r="N794" s="83"/>
      <c r="O794" s="81"/>
      <c r="P794" s="94"/>
      <c r="Q794" s="95"/>
      <c r="R794" s="120"/>
      <c r="S794" s="95"/>
      <c r="T794" s="95"/>
      <c r="U794" s="67"/>
      <c r="AF794" s="293"/>
    </row>
    <row r="795" spans="2:32" x14ac:dyDescent="0.55000000000000004">
      <c r="AF795" s="293"/>
    </row>
    <row r="796" spans="2:32" ht="13" customHeight="1" x14ac:dyDescent="0.55000000000000004">
      <c r="E796" s="112"/>
      <c r="F796" s="113"/>
      <c r="G796" s="112" t="s">
        <v>80</v>
      </c>
      <c r="H796" s="113"/>
      <c r="I796" s="113"/>
      <c r="J796" s="113"/>
      <c r="U796" s="72"/>
      <c r="AF796" s="293"/>
    </row>
    <row r="797" spans="2:32" ht="13" customHeight="1" x14ac:dyDescent="0.55000000000000004">
      <c r="E797" s="112" t="s">
        <v>98</v>
      </c>
      <c r="F797" s="113"/>
      <c r="G797" s="295" t="s">
        <v>79</v>
      </c>
      <c r="H797" s="296"/>
      <c r="I797" s="112" t="s">
        <v>106</v>
      </c>
      <c r="J797" s="113"/>
      <c r="AF797" s="293"/>
    </row>
    <row r="798" spans="2:32" ht="13" customHeight="1" x14ac:dyDescent="0.55000000000000004">
      <c r="B798" s="129"/>
      <c r="E798" s="114" t="s">
        <v>108</v>
      </c>
      <c r="F798" s="113"/>
      <c r="G798" s="115"/>
      <c r="H798" s="115"/>
      <c r="I798" s="112" t="s">
        <v>107</v>
      </c>
      <c r="J798" s="113"/>
      <c r="AF798" s="293"/>
    </row>
    <row r="799" spans="2:32" ht="18.5" customHeight="1" x14ac:dyDescent="0.55000000000000004">
      <c r="E799" s="112" t="s">
        <v>96</v>
      </c>
      <c r="F799" s="113"/>
      <c r="G799" s="112" t="s">
        <v>97</v>
      </c>
      <c r="H799" s="113"/>
      <c r="I799" s="113"/>
      <c r="J799" s="113"/>
      <c r="AF799" s="293"/>
    </row>
    <row r="800" spans="2:32" ht="13" customHeight="1" x14ac:dyDescent="0.55000000000000004">
      <c r="E800" s="112" t="s">
        <v>98</v>
      </c>
      <c r="F800" s="113"/>
      <c r="G800" s="112" t="s">
        <v>99</v>
      </c>
      <c r="H800" s="113"/>
      <c r="I800" s="113"/>
      <c r="J800" s="113"/>
      <c r="AF800" s="293"/>
    </row>
    <row r="801" spans="5:32" ht="13" customHeight="1" x14ac:dyDescent="0.55000000000000004">
      <c r="E801" s="112" t="s">
        <v>98</v>
      </c>
      <c r="F801" s="113"/>
      <c r="G801" s="112" t="s">
        <v>100</v>
      </c>
      <c r="H801" s="113"/>
      <c r="I801" s="113"/>
      <c r="J801" s="113"/>
      <c r="AF801" s="293"/>
    </row>
    <row r="802" spans="5:32" ht="13" customHeight="1" x14ac:dyDescent="0.55000000000000004">
      <c r="E802" s="112" t="s">
        <v>101</v>
      </c>
      <c r="F802" s="113"/>
      <c r="G802" s="112" t="s">
        <v>102</v>
      </c>
      <c r="H802" s="113"/>
      <c r="I802" s="113"/>
      <c r="J802" s="113"/>
      <c r="AF802" s="293"/>
    </row>
    <row r="803" spans="5:32" ht="13" customHeight="1" x14ac:dyDescent="0.55000000000000004">
      <c r="E803" s="112" t="s">
        <v>103</v>
      </c>
      <c r="F803" s="113"/>
      <c r="G803" s="112" t="s">
        <v>104</v>
      </c>
      <c r="H803" s="113"/>
      <c r="I803" s="113"/>
      <c r="J803" s="113"/>
      <c r="AF803" s="293"/>
    </row>
    <row r="804" spans="5:32" x14ac:dyDescent="0.55000000000000004">
      <c r="AF804" s="293"/>
    </row>
    <row r="805" spans="5:32" x14ac:dyDescent="0.55000000000000004">
      <c r="AF805" s="293"/>
    </row>
    <row r="806" spans="5:32" x14ac:dyDescent="0.55000000000000004">
      <c r="AF806" s="293"/>
    </row>
    <row r="807" spans="5:32" x14ac:dyDescent="0.55000000000000004">
      <c r="AF807" s="293"/>
    </row>
    <row r="808" spans="5:32" x14ac:dyDescent="0.55000000000000004">
      <c r="AF808" s="293"/>
    </row>
    <row r="809" spans="5:32" x14ac:dyDescent="0.55000000000000004">
      <c r="AF809" s="293"/>
    </row>
    <row r="810" spans="5:32" x14ac:dyDescent="0.55000000000000004">
      <c r="AF810" s="293"/>
    </row>
    <row r="811" spans="5:32" x14ac:dyDescent="0.55000000000000004">
      <c r="AF811" s="293"/>
    </row>
    <row r="812" spans="5:32" x14ac:dyDescent="0.55000000000000004">
      <c r="AF812" s="293"/>
    </row>
  </sheetData>
  <mergeCells count="12">
    <mergeCell ref="G797:H79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97"/>
  <sheetViews>
    <sheetView topLeftCell="A6" zoomScale="96" zoomScaleNormal="96" workbookViewId="0">
      <pane xSplit="1" ySplit="2" topLeftCell="B780" activePane="bottomRight" state="frozen"/>
      <selection activeCell="A6" sqref="A6"/>
      <selection pane="topRight" activeCell="B6" sqref="B6"/>
      <selection pane="bottomLeft" activeCell="A8" sqref="A8"/>
      <selection pane="bottomRight" activeCell="R789" sqref="R789"/>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90" si="10745">+BA745+1</f>
        <v>394</v>
      </c>
      <c r="BB749" s="129">
        <v>0</v>
      </c>
      <c r="BC749" s="27">
        <f t="shared" ref="BC749:BC754" si="10746">+BC748+BB749</f>
        <v>1104</v>
      </c>
      <c r="BD749" s="237">
        <f t="shared" ref="BD749:BD790"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90"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90"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0" si="12627">+AH785-AH784</f>
        <v>214</v>
      </c>
      <c r="AH785" s="154">
        <v>15448</v>
      </c>
      <c r="AI785" s="183">
        <f t="shared" ref="AI785:AI790"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BF790" si="12862">+B789</f>
        <v>79</v>
      </c>
      <c r="BG789" s="131">
        <f t="shared" ref="BG789" si="12863">+BI789</f>
        <v>13551</v>
      </c>
      <c r="BH789" s="228">
        <f t="shared" ref="BH789" si="12864">+A789</f>
        <v>44613</v>
      </c>
      <c r="BI789" s="131">
        <f t="shared" ref="BI789" si="12865">+C789</f>
        <v>13551</v>
      </c>
      <c r="BJ789" s="1">
        <f t="shared" ref="BJ789" si="12866">+BE789</f>
        <v>44613</v>
      </c>
      <c r="BK789">
        <f t="shared" ref="BK789:BK790" si="12867">+BM789-BL789</f>
        <v>6</v>
      </c>
      <c r="BL789">
        <f t="shared" ref="BL789:BL790" si="12868">+M789</f>
        <v>40</v>
      </c>
      <c r="BM789">
        <f t="shared" ref="BM789:BM790" si="12869">+L789</f>
        <v>46</v>
      </c>
      <c r="BN789" s="1">
        <f t="shared" ref="BN789" si="12870">+BJ789</f>
        <v>44613</v>
      </c>
      <c r="BO789">
        <f t="shared" ref="BO789" si="12871">+BO785+BM789</f>
        <v>12070</v>
      </c>
      <c r="BP789">
        <f t="shared" ref="BP789" si="12872">+BP785+BL789</f>
        <v>7218</v>
      </c>
      <c r="BQ789" s="178">
        <f t="shared" ref="BQ789" si="12873">+A789</f>
        <v>44613</v>
      </c>
      <c r="BR789">
        <f t="shared" ref="BR789:BR790" si="12874">+AF789</f>
        <v>26038</v>
      </c>
      <c r="BS789">
        <f t="shared" ref="BS789:BS790" si="12875">+AH789</f>
        <v>16449</v>
      </c>
      <c r="BT789">
        <f t="shared" ref="BT789:BT790"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CC790"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c r="B791" s="239"/>
      <c r="C791" s="153"/>
      <c r="D791" s="153"/>
      <c r="E791" s="146"/>
      <c r="F791" s="146"/>
      <c r="G791" s="146"/>
      <c r="H791" s="134"/>
      <c r="I791" s="146"/>
      <c r="J791" s="134"/>
      <c r="K791" s="42"/>
      <c r="L791" s="145"/>
      <c r="M791" s="239"/>
      <c r="N791" s="134"/>
      <c r="O791" s="134"/>
      <c r="P791" s="146"/>
      <c r="Q791" s="146"/>
      <c r="R791" s="134"/>
      <c r="S791" s="134"/>
      <c r="T791" s="146"/>
      <c r="U791" s="146"/>
      <c r="V791" s="134"/>
      <c r="W791" s="42"/>
      <c r="X791" s="147"/>
      <c r="Y791" s="5"/>
      <c r="Z791" s="75"/>
      <c r="AA791" s="229"/>
      <c r="AB791" s="229"/>
      <c r="AC791" s="230"/>
      <c r="AD791" s="182"/>
      <c r="AE791" s="242"/>
      <c r="AF791" s="154"/>
      <c r="AG791" s="183"/>
      <c r="AH791" s="154"/>
      <c r="AI791" s="183"/>
      <c r="AJ791" s="184"/>
      <c r="AK791" s="185"/>
      <c r="AL791" s="154"/>
      <c r="AM791" s="183"/>
      <c r="AN791" s="154"/>
      <c r="AO791" s="183"/>
      <c r="AP791" s="186"/>
      <c r="AQ791" s="185"/>
      <c r="AR791" s="154"/>
      <c r="AS791" s="183"/>
      <c r="AT791" s="154"/>
      <c r="AU791" s="183"/>
      <c r="AV791" s="187"/>
      <c r="AW791" s="237"/>
      <c r="AX791" s="236"/>
      <c r="AY791" s="6"/>
      <c r="AZ791" s="237"/>
      <c r="BA791" s="237"/>
      <c r="BB791" s="129"/>
      <c r="BC791" s="27"/>
      <c r="BD791" s="237"/>
      <c r="BE791" s="228"/>
      <c r="BF791" s="131"/>
      <c r="BG791" s="131"/>
      <c r="BH791" s="228"/>
      <c r="BI791" s="131"/>
      <c r="BJ791" s="1"/>
      <c r="BN791" s="1"/>
      <c r="BQ791" s="178"/>
      <c r="BX791" s="178"/>
      <c r="CB791" s="178"/>
      <c r="CF791" s="178"/>
      <c r="CI791" s="178"/>
      <c r="CK791" s="1"/>
      <c r="CL791" s="281"/>
      <c r="CM791" s="1"/>
      <c r="CN791" s="282"/>
      <c r="CO791" s="178"/>
    </row>
    <row r="792" spans="1:96" ht="18" customHeight="1" x14ac:dyDescent="0.55000000000000004">
      <c r="A792" s="178"/>
      <c r="B792" s="239"/>
      <c r="C792" s="153"/>
      <c r="D792" s="153"/>
      <c r="E792" s="146"/>
      <c r="F792" s="146"/>
      <c r="G792" s="146"/>
      <c r="H792" s="134"/>
      <c r="I792" s="146"/>
      <c r="J792" s="134"/>
      <c r="K792" s="42"/>
      <c r="L792" s="145"/>
      <c r="M792" s="146"/>
      <c r="N792" s="134"/>
      <c r="O792" s="134"/>
      <c r="P792" s="146"/>
      <c r="Q792" s="146"/>
      <c r="R792" s="134"/>
      <c r="S792" s="134"/>
      <c r="T792" s="146"/>
      <c r="U792" s="146"/>
      <c r="V792" s="134"/>
      <c r="W792" s="42"/>
      <c r="X792" s="147"/>
      <c r="Y792" s="5"/>
      <c r="Z792" s="75"/>
      <c r="AA792" s="229"/>
      <c r="AB792" s="229"/>
      <c r="AC792" s="230"/>
      <c r="AD792" s="182"/>
      <c r="AE792" s="242"/>
      <c r="AF792" s="154"/>
      <c r="AG792" s="183"/>
      <c r="AH792" s="154"/>
      <c r="AI792" s="183"/>
      <c r="AJ792" s="184"/>
      <c r="AK792" s="185"/>
      <c r="AL792" s="154"/>
      <c r="AM792" s="183"/>
      <c r="AN792" s="154"/>
      <c r="AO792" s="183"/>
      <c r="AP792" s="186"/>
      <c r="AQ792" s="185"/>
      <c r="AR792" s="154"/>
      <c r="AS792" s="183"/>
      <c r="AT792" s="154"/>
      <c r="AU792" s="183"/>
      <c r="AV792" s="187"/>
      <c r="AW792" s="237"/>
      <c r="AX792" s="236"/>
      <c r="AY792" s="6"/>
      <c r="AZ792" s="237"/>
      <c r="BA792" s="237"/>
      <c r="BB792" s="129"/>
      <c r="BC792" s="27"/>
      <c r="BD792" s="237"/>
      <c r="BE792" s="228"/>
      <c r="BF792" s="131"/>
      <c r="BG792" s="131"/>
      <c r="BH792" s="228"/>
      <c r="BI792" s="131"/>
      <c r="BJ792" s="1"/>
      <c r="BN792" s="1"/>
      <c r="BQ792" s="178"/>
      <c r="BX792" s="178"/>
      <c r="CB792" s="178"/>
      <c r="CF792" s="178"/>
      <c r="CI792" s="178"/>
      <c r="CK792" s="1"/>
      <c r="CL792" s="281"/>
      <c r="CM792" s="1"/>
      <c r="CN792" s="282"/>
      <c r="CO792" s="178"/>
    </row>
    <row r="793" spans="1:96" ht="7" customHeight="1" thickBot="1" x14ac:dyDescent="0.6">
      <c r="A793" s="66"/>
      <c r="B793" s="145"/>
      <c r="C793" s="153"/>
      <c r="D793" s="146"/>
      <c r="E793" s="146"/>
      <c r="F793" s="146"/>
      <c r="G793" s="146"/>
      <c r="H793" s="134"/>
      <c r="I793" s="146"/>
      <c r="J793" s="134"/>
      <c r="K793" s="147"/>
      <c r="L793" s="145"/>
      <c r="M793" s="146"/>
      <c r="N793" s="134"/>
      <c r="O793" s="134"/>
      <c r="P793" s="146"/>
      <c r="Q793" s="146"/>
      <c r="R793" s="134"/>
      <c r="S793" s="134"/>
      <c r="T793" s="146"/>
      <c r="U793" s="146"/>
      <c r="V793" s="134"/>
      <c r="W793" s="42"/>
      <c r="X793" s="147"/>
      <c r="Z793" s="66"/>
      <c r="AA793" s="64"/>
      <c r="AB793" s="64"/>
      <c r="AC793" s="64"/>
      <c r="AD793" s="182"/>
      <c r="AE793" s="242"/>
      <c r="AF793" s="154"/>
      <c r="AG793" s="183"/>
      <c r="AH793" s="154"/>
      <c r="AI793" s="183"/>
      <c r="AJ793" s="184"/>
      <c r="AK793" s="185"/>
      <c r="AL793" s="154"/>
      <c r="AM793" s="183"/>
      <c r="AN793" s="154"/>
      <c r="AO793" s="183"/>
      <c r="AP793" s="186"/>
      <c r="AQ793" s="185"/>
      <c r="AR793" s="154"/>
      <c r="AS793" s="183"/>
      <c r="AT793" s="154"/>
      <c r="AU793" s="183"/>
      <c r="AV793" s="187"/>
    </row>
    <row r="794" spans="1:96" x14ac:dyDescent="0.5500000000000000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AE794">
        <f>SUM(AD443:AD448)</f>
        <v>190</v>
      </c>
      <c r="AY794" s="45" t="s">
        <v>475</v>
      </c>
      <c r="BB794" s="45" t="s">
        <v>474</v>
      </c>
      <c r="BV794">
        <f>SUM(BV442:BV793)</f>
        <v>17550</v>
      </c>
    </row>
    <row r="795" spans="1:96" x14ac:dyDescent="0.55000000000000004">
      <c r="B795">
        <f>SUM(B554:B584)</f>
        <v>832</v>
      </c>
      <c r="AI795" s="258">
        <f>SUM(AI189:AI558)</f>
        <v>205</v>
      </c>
      <c r="AY795" s="45">
        <f>SUM(AY359:AY413)</f>
        <v>69</v>
      </c>
      <c r="BB795" s="45">
        <f>SUM(BB374:BB413)</f>
        <v>941</v>
      </c>
    </row>
    <row r="796" spans="1:96" x14ac:dyDescent="0.55000000000000004">
      <c r="L796">
        <f>SUM(L97:L795)</f>
        <v>16759</v>
      </c>
      <c r="P796">
        <f>SUM(P97:P795)</f>
        <v>3480</v>
      </c>
      <c r="AD796">
        <f>SUM(AD188:AD194)</f>
        <v>82</v>
      </c>
      <c r="AY796" s="45" t="s">
        <v>686</v>
      </c>
    </row>
    <row r="797" spans="1:96" ht="15" customHeight="1" x14ac:dyDescent="0.55000000000000004">
      <c r="A797" s="129"/>
      <c r="D797">
        <f>SUM(B229:B259)</f>
        <v>435</v>
      </c>
      <c r="Z797" s="129"/>
      <c r="AA797" s="129"/>
      <c r="AB797" s="129"/>
      <c r="AC797" s="129"/>
      <c r="AF797">
        <f>SUM(AD188:AD558)</f>
        <v>10740</v>
      </c>
      <c r="AY797" s="45">
        <f>SUM(AY581:AY793)</f>
        <v>178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64"/>
  <sheetViews>
    <sheetView zoomScaleNormal="100" workbookViewId="0">
      <pane xSplit="3" ySplit="1" topLeftCell="D545" activePane="bottomRight" state="frozen"/>
      <selection pane="topRight" activeCell="C1" sqref="C1"/>
      <selection pane="bottomLeft" activeCell="A2" sqref="A2"/>
      <selection pane="bottomRight" activeCell="D553" sqref="D553"/>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8"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8"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8" ht="17.5" customHeight="1" x14ac:dyDescent="0.55000000000000004">
      <c r="B547" s="264">
        <f t="shared" ref="B547" si="504">SUM(D547:AF547)-J547</f>
        <v>57</v>
      </c>
      <c r="C547" s="1">
        <v>44608</v>
      </c>
      <c r="D547">
        <v>9</v>
      </c>
      <c r="E547">
        <v>22</v>
      </c>
      <c r="F547">
        <v>2</v>
      </c>
      <c r="H547">
        <v>1</v>
      </c>
      <c r="I547">
        <v>3</v>
      </c>
      <c r="J547" s="264">
        <f t="shared" ref="J547:J553"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8"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8"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8"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8"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8"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8"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8" ht="17.5" customHeight="1" x14ac:dyDescent="0.55000000000000004">
      <c r="B554" s="264"/>
      <c r="C554" s="1"/>
      <c r="J554" s="264"/>
      <c r="AG554" s="1"/>
      <c r="AH554" s="265"/>
      <c r="AI554" s="265"/>
      <c r="AK554" s="265"/>
    </row>
    <row r="555" spans="2:38" ht="17.5" customHeight="1" x14ac:dyDescent="0.55000000000000004">
      <c r="B555" s="264"/>
      <c r="C555" s="1"/>
      <c r="E555" s="292"/>
      <c r="J555" s="264"/>
      <c r="AG555" s="1"/>
      <c r="AH555" s="265"/>
      <c r="AI555" s="265"/>
    </row>
    <row r="556" spans="2:38" x14ac:dyDescent="0.55000000000000004">
      <c r="B556" s="239"/>
      <c r="C556" s="1"/>
      <c r="AG556" s="277">
        <v>1</v>
      </c>
    </row>
    <row r="557" spans="2:38" s="263" customFormat="1" ht="5" customHeight="1" x14ac:dyDescent="0.55000000000000004">
      <c r="B557" s="262"/>
      <c r="C557" s="261"/>
      <c r="AF557" s="5"/>
    </row>
    <row r="558" spans="2:38" ht="5.5" customHeight="1" x14ac:dyDescent="0.55000000000000004">
      <c r="B558" s="255"/>
      <c r="C558" s="1"/>
    </row>
    <row r="559" spans="2:38" x14ac:dyDescent="0.55000000000000004">
      <c r="B559">
        <f>SUM(B2:B558)</f>
        <v>11315</v>
      </c>
      <c r="C559" s="1" t="s">
        <v>348</v>
      </c>
      <c r="D559" s="27">
        <f t="shared" ref="D559:J559" si="547">SUM(D2:D558)</f>
        <v>3180</v>
      </c>
      <c r="E559" s="27">
        <f t="shared" si="547"/>
        <v>2179</v>
      </c>
      <c r="F559" s="27">
        <f t="shared" si="547"/>
        <v>728</v>
      </c>
      <c r="G559" s="27">
        <f t="shared" si="547"/>
        <v>371</v>
      </c>
      <c r="H559">
        <f t="shared" si="547"/>
        <v>1408</v>
      </c>
      <c r="I559" s="27">
        <f t="shared" si="547"/>
        <v>690</v>
      </c>
      <c r="J559" s="27">
        <f t="shared" si="547"/>
        <v>2759</v>
      </c>
      <c r="K559">
        <f t="shared" ref="K559:AE559" si="548">SUM(K2:K558)</f>
        <v>231</v>
      </c>
      <c r="L559">
        <f t="shared" si="548"/>
        <v>8</v>
      </c>
      <c r="M559">
        <f t="shared" si="548"/>
        <v>22</v>
      </c>
      <c r="N559">
        <f t="shared" si="548"/>
        <v>52</v>
      </c>
      <c r="O559">
        <f t="shared" si="548"/>
        <v>479</v>
      </c>
      <c r="P559">
        <f t="shared" si="548"/>
        <v>17</v>
      </c>
      <c r="Q559">
        <f t="shared" si="548"/>
        <v>26</v>
      </c>
      <c r="R559">
        <f t="shared" si="548"/>
        <v>154</v>
      </c>
      <c r="S559">
        <f t="shared" si="548"/>
        <v>22</v>
      </c>
      <c r="T559">
        <f t="shared" si="548"/>
        <v>89</v>
      </c>
      <c r="U559">
        <f t="shared" si="548"/>
        <v>99</v>
      </c>
      <c r="V559">
        <f t="shared" si="548"/>
        <v>156</v>
      </c>
      <c r="W559">
        <f t="shared" si="548"/>
        <v>1</v>
      </c>
      <c r="X559">
        <f t="shared" si="548"/>
        <v>23</v>
      </c>
      <c r="Y559">
        <f t="shared" si="548"/>
        <v>145</v>
      </c>
      <c r="Z559">
        <f t="shared" si="548"/>
        <v>151</v>
      </c>
      <c r="AA559">
        <f t="shared" si="548"/>
        <v>1</v>
      </c>
      <c r="AB559">
        <f t="shared" si="548"/>
        <v>248</v>
      </c>
      <c r="AC559">
        <f t="shared" si="548"/>
        <v>58</v>
      </c>
      <c r="AD559">
        <f t="shared" si="548"/>
        <v>444</v>
      </c>
      <c r="AE559">
        <f t="shared" si="548"/>
        <v>333</v>
      </c>
      <c r="AL559" s="265"/>
    </row>
    <row r="560" spans="2:38" x14ac:dyDescent="0.55000000000000004">
      <c r="C560" s="1"/>
    </row>
    <row r="561" spans="2:11" ht="5" customHeight="1" x14ac:dyDescent="0.55000000000000004">
      <c r="C561" s="1"/>
    </row>
    <row r="564" spans="2:11" x14ac:dyDescent="0.55000000000000004">
      <c r="B564" s="239"/>
      <c r="K56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3" zoomScale="70" zoomScaleNormal="70" workbookViewId="0">
      <selection activeCell="L89" sqref="L89"/>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97"/>
  <sheetViews>
    <sheetView topLeftCell="A2" workbookViewId="0">
      <pane xSplit="2" ySplit="2" topLeftCell="C586" activePane="bottomRight" state="frozen"/>
      <selection activeCell="O24" sqref="O24"/>
      <selection pane="topRight" activeCell="O24" sqref="O24"/>
      <selection pane="bottomLeft" activeCell="O24" sqref="O24"/>
      <selection pane="bottomRight" activeCell="G595" sqref="G59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94" si="4459">+A574+1</f>
        <v>577</v>
      </c>
      <c r="B575" s="248"/>
      <c r="C575" s="45"/>
      <c r="D575" t="s">
        <v>797</v>
      </c>
      <c r="E575">
        <v>24</v>
      </c>
      <c r="F575">
        <f t="shared" ref="F575:F594"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 t="shared" ref="Z593" si="4694">+Z592+Y593-P593-Q593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5">+I593+H594</f>
        <v>997</v>
      </c>
      <c r="J594" s="129"/>
      <c r="K594" s="252">
        <f t="shared" ref="K594" si="4696">+K593+J594</f>
        <v>977</v>
      </c>
      <c r="L594" s="275">
        <f t="shared" ref="L594" si="4697">+L593+J594</f>
        <v>78</v>
      </c>
      <c r="M594" s="5"/>
      <c r="N594" s="252">
        <f t="shared" ref="N594" si="4698">+N593+M594</f>
        <v>3</v>
      </c>
      <c r="O594" s="129">
        <v>0</v>
      </c>
      <c r="P594" s="129"/>
      <c r="Q594" s="6"/>
      <c r="R594" s="276">
        <f t="shared" ref="R594" si="4699">+R593+Q594</f>
        <v>352</v>
      </c>
      <c r="S594" s="238">
        <f t="shared" ref="S594" si="4700">+S593+Q594</f>
        <v>591</v>
      </c>
      <c r="T594" s="253">
        <f t="shared" ref="T594" si="4701">+T593+O594-P594-Q594</f>
        <v>0</v>
      </c>
      <c r="U594" s="278">
        <f t="shared" ref="U594" si="4702">+G594</f>
        <v>44614</v>
      </c>
      <c r="V594" s="5">
        <f t="shared" ref="V594" si="4703">+H594</f>
        <v>0</v>
      </c>
      <c r="W594" s="27">
        <f t="shared" ref="W594" si="4704">+I594</f>
        <v>997</v>
      </c>
      <c r="X594" s="253">
        <f t="shared" ref="X594" si="4705">+X593+V594-J594</f>
        <v>16</v>
      </c>
      <c r="Y594" s="5">
        <f t="shared" ref="Y594" si="4706">+O594</f>
        <v>0</v>
      </c>
      <c r="Z594" s="250">
        <f t="shared" ref="Z594" si="4707">+Z593+Y594-P594-Q594</f>
        <v>0</v>
      </c>
    </row>
    <row r="595" spans="1:26" x14ac:dyDescent="0.55000000000000004">
      <c r="B595" s="248"/>
      <c r="C595" s="45"/>
      <c r="G595" s="1"/>
      <c r="H595" s="128"/>
      <c r="I595" s="285"/>
      <c r="J595" s="128"/>
      <c r="K595" s="286"/>
      <c r="L595" s="287"/>
      <c r="M595" s="285"/>
      <c r="N595" s="286"/>
      <c r="O595" s="128"/>
      <c r="P595" s="285"/>
      <c r="Q595" s="288"/>
      <c r="R595" s="289"/>
      <c r="S595" s="288"/>
      <c r="T595" s="128"/>
      <c r="U595" s="290"/>
      <c r="V595" s="285"/>
      <c r="W595" s="285"/>
      <c r="X595" s="128"/>
      <c r="Y595" s="285"/>
      <c r="Z595" s="128"/>
    </row>
    <row r="596" spans="1:26" ht="7.5" customHeight="1" x14ac:dyDescent="0.55000000000000004">
      <c r="H596" s="285"/>
      <c r="I596" s="285"/>
      <c r="J596" s="285"/>
      <c r="K596" s="285"/>
      <c r="L596" s="291"/>
      <c r="M596" s="285"/>
      <c r="N596" s="285"/>
      <c r="O596" s="285"/>
      <c r="P596" s="285"/>
      <c r="Q596" s="285"/>
      <c r="R596" s="291"/>
      <c r="S596" s="285"/>
      <c r="T596" s="285"/>
      <c r="U596" s="285"/>
      <c r="V596" s="285"/>
      <c r="W596" s="285"/>
      <c r="X596" s="128"/>
      <c r="Y596" s="285"/>
      <c r="Z596" s="128"/>
    </row>
    <row r="597" spans="1:26" x14ac:dyDescent="0.55000000000000004">
      <c r="H597" s="285"/>
      <c r="I597" s="285"/>
      <c r="J597" s="285"/>
      <c r="K597" s="285"/>
      <c r="L597" s="291"/>
      <c r="M597" s="285"/>
      <c r="N597" s="285"/>
      <c r="O597" s="285"/>
      <c r="P597" s="285"/>
      <c r="Q597" s="285"/>
      <c r="R597" s="291"/>
      <c r="S597" s="285"/>
      <c r="T597" s="285"/>
      <c r="U597" s="285"/>
      <c r="V597" s="285"/>
      <c r="W597" s="285"/>
      <c r="X597" s="128"/>
      <c r="Y597" s="285"/>
      <c r="Z597"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2022-02-23T09:19:19Z</dcterms:modified>
</cp:coreProperties>
</file>