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09B6B18-4917-46AD-85D9-7AE718204A66}"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1" i="2" l="1"/>
  <c r="AF770" i="2"/>
  <c r="AF769" i="2"/>
  <c r="AF768" i="2"/>
  <c r="AF767" i="2"/>
  <c r="AF763" i="2"/>
  <c r="AF764" i="2"/>
  <c r="AF765" i="2"/>
  <c r="AF766" i="2"/>
  <c r="AE771" i="2" l="1"/>
  <c r="AB771" i="2"/>
  <c r="AA771" i="2"/>
  <c r="Z771" i="2"/>
  <c r="X771" i="2"/>
  <c r="W771" i="2"/>
  <c r="P771" i="2"/>
  <c r="O771" i="2"/>
  <c r="M771" i="2"/>
  <c r="K771" i="2"/>
  <c r="H771" i="2"/>
  <c r="Y771" i="2" s="1"/>
  <c r="CR770" i="5"/>
  <c r="CQ770" i="5"/>
  <c r="CO770" i="5"/>
  <c r="CN770" i="5"/>
  <c r="CM770" i="5"/>
  <c r="CK770" i="5"/>
  <c r="CJ770" i="5"/>
  <c r="CI770" i="5"/>
  <c r="CH770" i="5"/>
  <c r="CF770" i="5"/>
  <c r="CE770" i="5"/>
  <c r="CD770" i="5"/>
  <c r="CC770" i="5"/>
  <c r="CB770" i="5"/>
  <c r="CA770" i="5"/>
  <c r="BZ770" i="5"/>
  <c r="BY770" i="5"/>
  <c r="BX770" i="5"/>
  <c r="BT770" i="5"/>
  <c r="BS770" i="5"/>
  <c r="BR770" i="5"/>
  <c r="BQ770" i="5"/>
  <c r="BM770" i="5"/>
  <c r="BO770" i="5" s="1"/>
  <c r="BL770" i="5"/>
  <c r="BP770" i="5" s="1"/>
  <c r="BH770" i="5"/>
  <c r="BF770" i="5"/>
  <c r="BE770" i="5"/>
  <c r="BJ770" i="5" s="1"/>
  <c r="BN770" i="5" s="1"/>
  <c r="BD770" i="5"/>
  <c r="BC770" i="5"/>
  <c r="BA770" i="5"/>
  <c r="AZ770" i="5"/>
  <c r="AX770" i="5"/>
  <c r="AW770" i="5"/>
  <c r="AU770" i="5"/>
  <c r="AS770" i="5"/>
  <c r="AQ770" i="5"/>
  <c r="CP770" i="5" s="1"/>
  <c r="AO770" i="5"/>
  <c r="AM770" i="5"/>
  <c r="AK770" i="5"/>
  <c r="AG770" i="5"/>
  <c r="AD770" i="5"/>
  <c r="AE770" i="5" s="1"/>
  <c r="AC770" i="5"/>
  <c r="AB770" i="5"/>
  <c r="AA770" i="5"/>
  <c r="Z770" i="5"/>
  <c r="Y770" i="5"/>
  <c r="C770" i="5"/>
  <c r="D770" i="5" s="1"/>
  <c r="AJ533" i="7"/>
  <c r="AI533" i="7"/>
  <c r="AG533" i="7"/>
  <c r="J533" i="7"/>
  <c r="B533" i="7" s="1"/>
  <c r="AK533" i="7" s="1"/>
  <c r="AH533" i="7" s="1"/>
  <c r="Y574" i="6"/>
  <c r="Z574" i="6" s="1"/>
  <c r="V574" i="6"/>
  <c r="X574" i="6" s="1"/>
  <c r="U574" i="6"/>
  <c r="T574" i="6"/>
  <c r="S574" i="6"/>
  <c r="R574" i="6"/>
  <c r="N574" i="6"/>
  <c r="L574" i="6"/>
  <c r="K574" i="6"/>
  <c r="I574" i="6"/>
  <c r="W574" i="6" s="1"/>
  <c r="F574" i="6"/>
  <c r="A574" i="6"/>
  <c r="AG769" i="5"/>
  <c r="AE770" i="2"/>
  <c r="AA770" i="2"/>
  <c r="Z770" i="2"/>
  <c r="X770" i="2"/>
  <c r="W770" i="2"/>
  <c r="BV770" i="5" l="1"/>
  <c r="BW770" i="5" s="1"/>
  <c r="CL770" i="5"/>
  <c r="CG770" i="5"/>
  <c r="BK770" i="5"/>
  <c r="BI770" i="5"/>
  <c r="BG770" i="5" s="1"/>
  <c r="I771" i="2"/>
  <c r="P770" i="2"/>
  <c r="CR769" i="5"/>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M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K769" i="5" l="1"/>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AH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CG766" i="5" l="1"/>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8"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7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6" i="5"/>
  <c r="AS581" i="5"/>
  <c r="CR581" i="5" s="1"/>
  <c r="AG581" i="5"/>
  <c r="CH581" i="5" s="1"/>
  <c r="X53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3" i="5" s="1"/>
  <c r="CG443" i="5"/>
  <c r="AE77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4" i="5"/>
  <c r="CI378" i="5" l="1"/>
  <c r="CF378" i="5"/>
  <c r="CE378" i="5"/>
  <c r="CD378" i="5"/>
  <c r="CC378" i="5"/>
  <c r="CB378" i="5"/>
  <c r="CA378" i="5"/>
  <c r="BZ378" i="5"/>
  <c r="BY378" i="5"/>
  <c r="BX378" i="5"/>
  <c r="BT378" i="5"/>
  <c r="BS378" i="5"/>
  <c r="BR378" i="5"/>
  <c r="BQ378" i="5"/>
  <c r="BL378" i="5"/>
  <c r="BM378" i="5"/>
  <c r="BH378" i="5"/>
  <c r="BF378" i="5"/>
  <c r="BB77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8"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8"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8" i="7"/>
  <c r="AD538" i="7"/>
  <c r="AB538" i="7"/>
  <c r="G538" i="7"/>
  <c r="Y538" i="7"/>
  <c r="N538" i="7"/>
  <c r="E53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3"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6" i="5"/>
  <c r="AD77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5" i="5"/>
  <c r="L77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D758" i="5"/>
  <c r="BI758" i="5"/>
  <c r="BG758" i="5" s="1"/>
  <c r="W435" i="6"/>
  <c r="I436" i="6"/>
  <c r="H325" i="2"/>
  <c r="Y324" i="2"/>
  <c r="M297" i="2"/>
  <c r="AB296" i="2"/>
  <c r="I296" i="2"/>
  <c r="D769" i="5" l="1"/>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8" i="7"/>
  <c r="T538" i="7"/>
  <c r="R538" i="7"/>
  <c r="Z538" i="7"/>
  <c r="AC53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Y714" i="2"/>
  <c r="Y713" i="2"/>
  <c r="Y712" i="2"/>
  <c r="Y711" i="2"/>
  <c r="AB475" i="2"/>
  <c r="M476" i="2"/>
  <c r="M477" i="2" s="1"/>
  <c r="M478" i="2" s="1"/>
  <c r="M479" i="2" s="1"/>
  <c r="M480" i="2" s="1"/>
  <c r="M481" i="2" s="1"/>
  <c r="M482" i="2" s="1"/>
  <c r="M483" i="2" s="1"/>
  <c r="M484" i="2" s="1"/>
  <c r="M485" i="2" s="1"/>
  <c r="I475" i="2"/>
  <c r="Y770" i="2" l="1"/>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8" i="7"/>
  <c r="AJ371" i="7"/>
  <c r="S538" i="7"/>
  <c r="B371" i="7"/>
  <c r="AK371" i="7" s="1"/>
  <c r="AH371" i="7" s="1"/>
  <c r="U53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8" i="7"/>
  <c r="M538" i="7"/>
  <c r="K538" i="7"/>
  <c r="AJ392" i="7"/>
  <c r="I538" i="7"/>
  <c r="B392" i="7"/>
  <c r="AK392" i="7" s="1"/>
  <c r="AH392" i="7" s="1"/>
  <c r="F538"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AB713" i="2"/>
  <c r="I713" i="2"/>
  <c r="AB712" i="2"/>
  <c r="I712" i="2"/>
  <c r="AB711" i="2"/>
  <c r="I711" i="2"/>
  <c r="AB770" i="2" l="1"/>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8" i="7"/>
  <c r="B501" i="7"/>
  <c r="AK501" i="7" s="1"/>
  <c r="W555" i="6" l="1"/>
  <c r="I556" i="6"/>
  <c r="AH501" i="7"/>
  <c r="B513" i="7"/>
  <c r="AK513" i="7" s="1"/>
  <c r="AH513" i="7" s="1"/>
  <c r="B538"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s="1"/>
</calcChain>
</file>

<file path=xl/sharedStrings.xml><?xml version="1.0" encoding="utf-8"?>
<sst xmlns="http://schemas.openxmlformats.org/spreadsheetml/2006/main" count="1096" uniqueCount="797">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</sst>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国家衛健委発表に基づく感染状況!$AE$374:$AE$773</c:f>
              <c:numCache>
                <c:formatCode>m"月"d"日"</c:formatCode>
                <c:ptCount val="4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numCache>
            </c:numRef>
          </c:cat>
          <c:val>
            <c:numRef>
              <c:f>国家衛健委発表に基づく感染状況!$AF$374:$AF$773</c:f>
              <c:numCache>
                <c:formatCode>#,##0_);[Red]\(#,##0\)</c:formatCode>
                <c:ptCount val="4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香港マカオ台湾の患者・海外輸入症例・無症状病原体保有者!$CM$189:$CM$771</c:f>
              <c:numCache>
                <c:formatCode>m"月"d"日"</c:formatCode>
                <c:ptCount val="5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numCache>
            </c:numRef>
          </c:cat>
          <c:val>
            <c:numRef>
              <c:f>香港マカオ台湾の患者・海外輸入症例・無症状病原体保有者!$CN$189:$CN$771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香港マカオ台湾の患者・海外輸入症例・無症状病原体保有者!$CK$189:$CK$772</c:f>
              <c:numCache>
                <c:formatCode>m"月"d"日"</c:formatCode>
                <c:ptCount val="5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numCache>
            </c:numRef>
          </c:cat>
          <c:val>
            <c:numRef>
              <c:f>香港マカオ台湾の患者・海外輸入症例・無症状病原体保有者!$CL$189:$CL$772</c:f>
              <c:numCache>
                <c:formatCode>General</c:formatCode>
                <c:ptCount val="58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省市別輸入症例数変化!$D$2:$D$536</c:f>
              <c:numCache>
                <c:formatCode>General</c:formatCode>
                <c:ptCount val="53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省市別輸入症例数変化!$E$2:$E$536</c:f>
              <c:numCache>
                <c:formatCode>General</c:formatCode>
                <c:ptCount val="53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省市別輸入症例数変化!$F$2:$F$536</c:f>
              <c:numCache>
                <c:formatCode>General</c:formatCode>
                <c:ptCount val="53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省市別輸入症例数変化!$G$2:$G$536</c:f>
              <c:numCache>
                <c:formatCode>General</c:formatCode>
                <c:ptCount val="53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省市別輸入症例数変化!$H$2:$H$536</c:f>
              <c:numCache>
                <c:formatCode>General</c:formatCode>
                <c:ptCount val="53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省市別輸入症例数変化!$I$2:$I$536</c:f>
              <c:numCache>
                <c:formatCode>General</c:formatCode>
                <c:ptCount val="53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省市別輸入症例数変化!$C$2:$C$536</c:f>
              <c:numCache>
                <c:formatCode>m"月"d"日"</c:formatCode>
                <c:ptCount val="5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numCache>
            </c:numRef>
          </c:cat>
          <c:val>
            <c:numRef>
              <c:f>省市別輸入症例数変化!$J$2:$J$536</c:f>
              <c:numCache>
                <c:formatCode>0_);[Red]\(0\)</c:formatCode>
                <c:ptCount val="53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省市別輸入症例数変化!$AH$2:$AH$534</c:f>
              <c:numCache>
                <c:formatCode>0_);[Red]\(0\)</c:formatCode>
                <c:ptCount val="53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省市別輸入症例数変化!$AI$2:$AI$534</c:f>
              <c:numCache>
                <c:formatCode>0_);[Red]\(0\)</c:formatCode>
                <c:ptCount val="53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省市別輸入症例数変化!$AJ$2:$AJ$534</c:f>
              <c:numCache>
                <c:formatCode>General</c:formatCode>
                <c:ptCount val="53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省市別輸入症例数変化!$AH$2:$AH$534</c:f>
              <c:numCache>
                <c:formatCode>0_);[Red]\(0\)</c:formatCode>
                <c:ptCount val="53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省市別輸入症例数変化!$AI$2:$AI$534</c:f>
              <c:numCache>
                <c:formatCode>0_);[Red]\(0\)</c:formatCode>
                <c:ptCount val="53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省市別輸入症例数変化!$AJ$2:$AJ$534</c:f>
              <c:numCache>
                <c:formatCode>General</c:formatCode>
                <c:ptCount val="53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香港マカオ台湾の患者・海外輸入症例・無症状病原体保有者!$BR$29:$BR$772</c:f>
              <c:numCache>
                <c:formatCode>General</c:formatCode>
                <c:ptCount val="74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香港マカオ台湾の患者・海外輸入症例・無症状病原体保有者!$BS$29:$BS$772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香港マカオ台湾の患者・海外輸入症例・無症状病原体保有者!$BT$29:$BT$772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香港マカオ台湾の患者・海外輸入症例・無症状病原体保有者!$AX$169:$AX$772</c:f>
              <c:numCache>
                <c:formatCode>m"月"d"日"</c:formatCode>
                <c:ptCount val="6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numCache>
            </c:numRef>
          </c:cat>
          <c:val>
            <c:numRef>
              <c:f>香港マカオ台湾の患者・海外輸入症例・無症状病原体保有者!$AY$169:$AY$772</c:f>
              <c:numCache>
                <c:formatCode>General</c:formatCode>
                <c:ptCount val="60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香港マカオ台湾の患者・海外輸入症例・無症状病原体保有者!$AX$169:$AX$772</c:f>
              <c:numCache>
                <c:formatCode>m"月"d"日"</c:formatCode>
                <c:ptCount val="6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numCache>
            </c:numRef>
          </c:cat>
          <c:val>
            <c:numRef>
              <c:f>香港マカオ台湾の患者・海外輸入症例・無症状病原体保有者!$BB$169:$BB$772</c:f>
              <c:numCache>
                <c:formatCode>General</c:formatCode>
                <c:ptCount val="60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香港マカオ台湾の患者・海外輸入症例・無症状病原体保有者!$AX$169:$AX$772</c:f>
              <c:numCache>
                <c:formatCode>m"月"d"日"</c:formatCode>
                <c:ptCount val="6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numCache>
            </c:numRef>
          </c:cat>
          <c:val>
            <c:numRef>
              <c:f>香港マカオ台湾の患者・海外輸入症例・無症状病原体保有者!$AZ$169:$AZ$772</c:f>
              <c:numCache>
                <c:formatCode>General</c:formatCode>
                <c:ptCount val="60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香港マカオ台湾の患者・海外輸入症例・無症状病原体保有者!$AX$169:$AX$772</c:f>
              <c:numCache>
                <c:formatCode>m"月"d"日"</c:formatCode>
                <c:ptCount val="60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numCache>
            </c:numRef>
          </c:cat>
          <c:val>
            <c:numRef>
              <c:f>香港マカオ台湾の患者・海外輸入症例・無症状病原体保有者!$BC$169:$BC$772</c:f>
              <c:numCache>
                <c:formatCode>General</c:formatCode>
                <c:ptCount val="60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新疆の情況!$U$6:$U$577</c:f>
              <c:strCache>
                <c:ptCount val="5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strCache>
            </c:strRef>
          </c:cat>
          <c:val>
            <c:numRef>
              <c:f>新疆の情況!$V$6:$V$577</c:f>
              <c:numCache>
                <c:formatCode>General</c:formatCode>
                <c:ptCount val="57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新疆の情況!$U$6:$U$577</c:f>
              <c:strCache>
                <c:ptCount val="5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strCache>
            </c:strRef>
          </c:cat>
          <c:val>
            <c:numRef>
              <c:f>新疆の情況!$Y$6:$Y$577</c:f>
              <c:numCache>
                <c:formatCode>General</c:formatCode>
                <c:ptCount val="57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新疆の情況!$U$6:$U$577</c:f>
              <c:strCache>
                <c:ptCount val="5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strCache>
            </c:strRef>
          </c:cat>
          <c:val>
            <c:numRef>
              <c:f>新疆の情況!$W$6:$W$577</c:f>
              <c:numCache>
                <c:formatCode>General</c:formatCode>
                <c:ptCount val="57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新疆の情況!$U$6:$U$577</c:f>
              <c:strCache>
                <c:ptCount val="5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strCache>
            </c:strRef>
          </c:cat>
          <c:val>
            <c:numRef>
              <c:f>新疆の情況!$X$6:$X$577</c:f>
              <c:numCache>
                <c:formatCode>General</c:formatCode>
                <c:ptCount val="57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新疆の情況!$U$6:$U$577</c:f>
              <c:strCache>
                <c:ptCount val="56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strCache>
            </c:strRef>
          </c:cat>
          <c:val>
            <c:numRef>
              <c:f>新疆の情況!$Z$6:$Z$577</c:f>
              <c:numCache>
                <c:formatCode>General</c:formatCode>
                <c:ptCount val="57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香港マカオ台湾の患者・海外輸入症例・無症状病原体保有者!$CO$485:$CO$772</c:f>
              <c:numCache>
                <c:formatCode>m"月"d"日"</c:formatCode>
                <c:ptCount val="2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numCache>
            </c:numRef>
          </c:cat>
          <c:val>
            <c:numRef>
              <c:f>香港マカオ台湾の患者・海外輸入症例・無症状病原体保有者!$CP$485:$CP$772</c:f>
              <c:numCache>
                <c:formatCode>General</c:formatCode>
                <c:ptCount val="28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香港マカオ台湾の患者・海外輸入症例・無症状病原体保有者!$CO$485:$CO$772</c:f>
              <c:numCache>
                <c:formatCode>m"月"d"日"</c:formatCode>
                <c:ptCount val="28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numCache>
            </c:numRef>
          </c:cat>
          <c:val>
            <c:numRef>
              <c:f>香港マカオ台湾の患者・海外輸入症例・無症状病原体保有者!$CQ$485:$CQ$772</c:f>
              <c:numCache>
                <c:formatCode>General</c:formatCode>
                <c:ptCount val="28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香港マカオ台湾の患者・海外輸入症例・無症状病原体保有者!$BJ$97:$BJ$771</c:f>
              <c:numCache>
                <c:formatCode>m"月"d"日"</c:formatCode>
                <c:ptCount val="6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numCache>
            </c:numRef>
          </c:cat>
          <c:val>
            <c:numRef>
              <c:f>香港マカオ台湾の患者・海外輸入症例・無症状病原体保有者!$BK$97:$BK$771</c:f>
              <c:numCache>
                <c:formatCode>General</c:formatCode>
                <c:ptCount val="67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香港マカオ台湾の患者・海外輸入症例・無症状病原体保有者!$BJ$97:$BJ$771</c:f>
              <c:numCache>
                <c:formatCode>m"月"d"日"</c:formatCode>
                <c:ptCount val="6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numCache>
            </c:numRef>
          </c:cat>
          <c:val>
            <c:numRef>
              <c:f>香港マカオ台湾の患者・海外輸入症例・無症状病原体保有者!$BL$97:$BL$771</c:f>
              <c:numCache>
                <c:formatCode>General</c:formatCode>
                <c:ptCount val="67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香港マカオ台湾の患者・海外輸入症例・無症状病原体保有者!$CJ$29:$CJ$772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香港マカオ台湾の患者・海外輸入症例・無症状病原体保有者!$CG$29:$CG$772</c:f>
              <c:numCache>
                <c:formatCode>General</c:formatCode>
                <c:ptCount val="7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香港マカオ台湾の患者・海外輸入症例・無症状病原体保有者!$CH$29:$CH$772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国家衛健委発表に基づく感染状況!$AE$374:$AE$773</c:f>
              <c:numCache>
                <c:formatCode>m"月"d"日"</c:formatCode>
                <c:ptCount val="4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numCache>
            </c:numRef>
          </c:cat>
          <c:val>
            <c:numRef>
              <c:f>国家衛健委発表に基づく感染状況!$AF$374:$AF$773</c:f>
              <c:numCache>
                <c:formatCode>#,##0_);[Red]\(#,##0\)</c:formatCode>
                <c:ptCount val="4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香港マカオ台湾の患者・海外輸入症例・無症状病原体保有者!$BE$70:$BE$772</c:f>
              <c:numCache>
                <c:formatCode>m"月"d"日"</c:formatCode>
                <c:ptCount val="7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numCache>
            </c:numRef>
          </c:cat>
          <c:val>
            <c:numRef>
              <c:f>香港マカオ台湾の患者・海外輸入症例・無症状病原体保有者!$BF$70:$BF$772</c:f>
              <c:numCache>
                <c:formatCode>General</c:formatCode>
                <c:ptCount val="70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香港マカオ台湾の患者・海外輸入症例・無症状病原体保有者!$BE$70:$BE$772</c:f>
              <c:numCache>
                <c:formatCode>m"月"d"日"</c:formatCode>
                <c:ptCount val="70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numCache>
            </c:numRef>
          </c:cat>
          <c:val>
            <c:numRef>
              <c:f>香港マカオ台湾の患者・海外輸入症例・無症状病原体保有者!$BG$70:$BG$772</c:f>
              <c:numCache>
                <c:formatCode>General</c:formatCode>
                <c:ptCount val="70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香港マカオ台湾の患者・海外輸入症例・無症状病原体保有者!$BY$29:$BY$772</c:f>
              <c:numCache>
                <c:formatCode>General</c:formatCode>
                <c:ptCount val="74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香港マカオ台湾の患者・海外輸入症例・無症状病原体保有者!$BZ$29:$BZ$772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香港マカオ台湾の患者・海外輸入症例・無症状病原体保有者!$CA$29:$CA$772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香港マカオ台湾の患者・海外輸入症例・無症状病原体保有者!$CC$29:$CC$772</c:f>
              <c:numCache>
                <c:formatCode>General</c:formatCode>
                <c:ptCount val="74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香港マカオ台湾の患者・海外輸入症例・無症状病原体保有者!$CD$29:$CD$772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香港マカオ台湾の患者・海外輸入症例・無症状病原体保有者!$CE$29:$CE$772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香港マカオ台湾の患者・海外輸入症例・無症状病原体保有者!$CJ$29:$CJ$772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香港マカオ台湾の患者・海外輸入症例・無症状病原体保有者!$CG$29:$CG$772</c:f>
              <c:numCache>
                <c:formatCode>General</c:formatCode>
                <c:ptCount val="74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香港マカオ台湾の患者・海外輸入症例・無症状病原体保有者!$CF$29:$CF$772</c:f>
              <c:numCache>
                <c:formatCode>m"月"d"日"</c:formatCode>
                <c:ptCount val="74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numCache>
            </c:numRef>
          </c:cat>
          <c:val>
            <c:numRef>
              <c:f>香港マカオ台湾の患者・海外輸入症例・無症状病原体保有者!$CH$29:$CH$772</c:f>
              <c:numCache>
                <c:formatCode>General</c:formatCode>
                <c:ptCount val="7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2"/>
  <sheetViews>
    <sheetView tabSelected="1" zoomScaleNormal="100" workbookViewId="0">
      <pane xSplit="2" ySplit="5" topLeftCell="C759" activePane="bottomRight" state="frozen"/>
      <selection pane="topRight" activeCell="C1" sqref="C1"/>
      <selection pane="bottomLeft" activeCell="A8" sqref="A8"/>
      <selection pane="bottomRight" activeCell="I772" sqref="I7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 si="4122">+H770+G771</f>
        <v>106241</v>
      </c>
      <c r="I771" s="89">
        <f t="shared" ref="I771" si="4123">+H771-M771-O771</f>
        <v>1741</v>
      </c>
      <c r="J771" s="48">
        <v>-1</v>
      </c>
      <c r="K771" s="56">
        <f t="shared" ref="K771" si="4124">+J771+K770</f>
        <v>8</v>
      </c>
      <c r="L771" s="48">
        <v>0</v>
      </c>
      <c r="M771" s="89">
        <f t="shared" ref="M771" si="4125">+L771+M770</f>
        <v>4636</v>
      </c>
      <c r="N771" s="48">
        <v>100</v>
      </c>
      <c r="O771" s="89">
        <f t="shared" ref="O771" si="4126">+N771+O770</f>
        <v>99864</v>
      </c>
      <c r="P771" s="111">
        <f t="shared" ref="P771" si="4127">+Q771-Q770</f>
        <v>2895</v>
      </c>
      <c r="Q771" s="57">
        <v>1536152</v>
      </c>
      <c r="R771" s="48">
        <v>6824</v>
      </c>
      <c r="S771" s="118"/>
      <c r="T771" s="57">
        <v>40589</v>
      </c>
      <c r="U771" s="78"/>
      <c r="W771" s="1">
        <f t="shared" ref="W771" si="4128">+B771</f>
        <v>44594</v>
      </c>
      <c r="X771" s="122">
        <f t="shared" ref="X771" si="4129">+G771</f>
        <v>39</v>
      </c>
      <c r="Y771">
        <f t="shared" ref="Y771" si="4130">+H771</f>
        <v>106241</v>
      </c>
      <c r="Z771" s="123">
        <f t="shared" ref="Z771" si="4131">+B771</f>
        <v>44594</v>
      </c>
      <c r="AA771">
        <f t="shared" ref="AA771" si="4132">+L771</f>
        <v>0</v>
      </c>
      <c r="AB771">
        <f t="shared" ref="AB771" si="4133">+M771</f>
        <v>4636</v>
      </c>
      <c r="AC771">
        <v>373</v>
      </c>
      <c r="AE771" s="1">
        <f t="shared" ref="AE771" si="4134">+B771</f>
        <v>44594</v>
      </c>
      <c r="AF771" s="293">
        <f>+G771-香港マカオ台湾の患者・海外輸入症例・無症状病原体保有者!B770</f>
        <v>21</v>
      </c>
    </row>
    <row r="772" spans="2:32" x14ac:dyDescent="0.55000000000000004">
      <c r="B772" s="220"/>
      <c r="C772" s="48"/>
      <c r="D772" s="84"/>
      <c r="E772" s="110"/>
      <c r="F772" s="57"/>
      <c r="G772" s="48"/>
      <c r="H772" s="89"/>
      <c r="I772" s="89"/>
      <c r="J772" s="48"/>
      <c r="K772" s="56"/>
      <c r="L772" s="48"/>
      <c r="M772" s="89"/>
      <c r="N772" s="48"/>
      <c r="O772" s="89"/>
      <c r="P772" s="111"/>
      <c r="Q772" s="57"/>
      <c r="R772" s="48"/>
      <c r="S772" s="118"/>
      <c r="T772" s="57"/>
      <c r="U772" s="78"/>
      <c r="W772" s="1"/>
      <c r="X772" s="122"/>
      <c r="Z772" s="123"/>
      <c r="AE772" s="1"/>
      <c r="AF772" s="293"/>
    </row>
    <row r="773" spans="2:32" ht="18.5" thickBot="1" x14ac:dyDescent="0.6">
      <c r="B773" s="66"/>
      <c r="C773" s="59"/>
      <c r="D773" s="49"/>
      <c r="E773" s="61"/>
      <c r="F773" s="60"/>
      <c r="G773" s="48"/>
      <c r="H773" s="89"/>
      <c r="I773" s="89"/>
      <c r="J773" s="59"/>
      <c r="K773" s="56"/>
      <c r="L773" s="48"/>
      <c r="M773" s="89"/>
      <c r="N773" s="48"/>
      <c r="O773" s="89"/>
      <c r="P773" s="111"/>
      <c r="Q773" s="60"/>
      <c r="R773" s="48"/>
      <c r="S773" s="60"/>
      <c r="T773" s="60"/>
      <c r="U773" s="78"/>
      <c r="W773" s="1"/>
      <c r="X773" s="122"/>
      <c r="Z773" s="123"/>
      <c r="AE773" s="1"/>
      <c r="AF773" s="293"/>
    </row>
    <row r="774" spans="2:32" ht="9.5" customHeight="1" thickBot="1" x14ac:dyDescent="0.6">
      <c r="B774" s="66"/>
      <c r="C774" s="79"/>
      <c r="D774" s="80"/>
      <c r="E774" s="82"/>
      <c r="F774" s="95"/>
      <c r="G774" s="79"/>
      <c r="H774" s="82"/>
      <c r="I774" s="82"/>
      <c r="J774" s="79"/>
      <c r="K774" s="82"/>
      <c r="L774" s="79"/>
      <c r="M774" s="82"/>
      <c r="N774" s="83"/>
      <c r="O774" s="81"/>
      <c r="P774" s="94"/>
      <c r="Q774" s="95"/>
      <c r="R774" s="120"/>
      <c r="S774" s="95"/>
      <c r="T774" s="95"/>
      <c r="U774" s="67"/>
      <c r="AF774" s="293"/>
    </row>
    <row r="775" spans="2:32" x14ac:dyDescent="0.55000000000000004">
      <c r="AF775" s="293"/>
    </row>
    <row r="776" spans="2:32" ht="13" customHeight="1" x14ac:dyDescent="0.55000000000000004">
      <c r="E776" s="112"/>
      <c r="F776" s="113"/>
      <c r="G776" s="112" t="s">
        <v>80</v>
      </c>
      <c r="H776" s="113"/>
      <c r="I776" s="113"/>
      <c r="J776" s="113"/>
      <c r="U776" s="72"/>
      <c r="AF776" s="293"/>
    </row>
    <row r="777" spans="2:32" ht="13" customHeight="1" x14ac:dyDescent="0.55000000000000004">
      <c r="E777" s="112" t="s">
        <v>98</v>
      </c>
      <c r="F777" s="113"/>
      <c r="G777" s="295" t="s">
        <v>79</v>
      </c>
      <c r="H777" s="296"/>
      <c r="I777" s="112" t="s">
        <v>106</v>
      </c>
      <c r="J777" s="113"/>
      <c r="AF777" s="293"/>
    </row>
    <row r="778" spans="2:32" ht="13" customHeight="1" x14ac:dyDescent="0.55000000000000004">
      <c r="B778" s="129"/>
      <c r="E778" s="114" t="s">
        <v>108</v>
      </c>
      <c r="F778" s="113"/>
      <c r="G778" s="115"/>
      <c r="H778" s="115"/>
      <c r="I778" s="112" t="s">
        <v>107</v>
      </c>
      <c r="J778" s="113"/>
      <c r="AF778" s="293"/>
    </row>
    <row r="779" spans="2:32" ht="18.5" customHeight="1" x14ac:dyDescent="0.55000000000000004">
      <c r="E779" s="112" t="s">
        <v>96</v>
      </c>
      <c r="F779" s="113"/>
      <c r="G779" s="112" t="s">
        <v>97</v>
      </c>
      <c r="H779" s="113"/>
      <c r="I779" s="113"/>
      <c r="J779" s="113"/>
      <c r="AF779" s="293"/>
    </row>
    <row r="780" spans="2:32" ht="13" customHeight="1" x14ac:dyDescent="0.55000000000000004">
      <c r="E780" s="112" t="s">
        <v>98</v>
      </c>
      <c r="F780" s="113"/>
      <c r="G780" s="112" t="s">
        <v>99</v>
      </c>
      <c r="H780" s="113"/>
      <c r="I780" s="113"/>
      <c r="J780" s="113"/>
      <c r="AF780" s="293"/>
    </row>
    <row r="781" spans="2:32" ht="13" customHeight="1" x14ac:dyDescent="0.55000000000000004">
      <c r="E781" s="112" t="s">
        <v>98</v>
      </c>
      <c r="F781" s="113"/>
      <c r="G781" s="112" t="s">
        <v>100</v>
      </c>
      <c r="H781" s="113"/>
      <c r="I781" s="113"/>
      <c r="J781" s="113"/>
      <c r="AF781" s="293"/>
    </row>
    <row r="782" spans="2:32" ht="13" customHeight="1" x14ac:dyDescent="0.55000000000000004">
      <c r="E782" s="112" t="s">
        <v>101</v>
      </c>
      <c r="F782" s="113"/>
      <c r="G782" s="112" t="s">
        <v>102</v>
      </c>
      <c r="H782" s="113"/>
      <c r="I782" s="113"/>
      <c r="J782" s="113"/>
      <c r="AF782" s="293"/>
    </row>
    <row r="783" spans="2:32" ht="13" customHeight="1" x14ac:dyDescent="0.55000000000000004">
      <c r="E783" s="112" t="s">
        <v>103</v>
      </c>
      <c r="F783" s="113"/>
      <c r="G783" s="112" t="s">
        <v>104</v>
      </c>
      <c r="H783" s="113"/>
      <c r="I783" s="113"/>
      <c r="J783" s="113"/>
      <c r="AF783" s="293"/>
    </row>
    <row r="784" spans="2:32" x14ac:dyDescent="0.55000000000000004">
      <c r="AF784" s="293"/>
    </row>
    <row r="785" spans="32:32" x14ac:dyDescent="0.55000000000000004">
      <c r="AF785" s="293"/>
    </row>
    <row r="786" spans="32:32" x14ac:dyDescent="0.55000000000000004">
      <c r="AF786" s="293"/>
    </row>
    <row r="787" spans="32:32" x14ac:dyDescent="0.55000000000000004">
      <c r="AF787" s="293"/>
    </row>
    <row r="788" spans="32:32" x14ac:dyDescent="0.55000000000000004">
      <c r="AF788" s="293"/>
    </row>
    <row r="789" spans="32:32" x14ac:dyDescent="0.55000000000000004">
      <c r="AF789" s="293"/>
    </row>
    <row r="790" spans="32:32" x14ac:dyDescent="0.55000000000000004">
      <c r="AF790" s="293"/>
    </row>
    <row r="791" spans="32:32" x14ac:dyDescent="0.55000000000000004">
      <c r="AF791" s="293"/>
    </row>
    <row r="792" spans="32:32" x14ac:dyDescent="0.55000000000000004">
      <c r="AF792" s="293"/>
    </row>
  </sheetData>
  <mergeCells count="12">
    <mergeCell ref="G777:H7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6"/>
  <sheetViews>
    <sheetView topLeftCell="A6" zoomScale="96" zoomScaleNormal="96" workbookViewId="0">
      <pane xSplit="1" ySplit="2" topLeftCell="AI760" activePane="bottomRight" state="frozen"/>
      <selection activeCell="A6" sqref="A6"/>
      <selection pane="topRight" activeCell="B6" sqref="B6"/>
      <selection pane="bottomLeft" activeCell="A8" sqref="A8"/>
      <selection pane="bottomRight" activeCell="BB770" sqref="BB770"/>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0" si="10751">+BA745+1</f>
        <v>394</v>
      </c>
      <c r="BB749" s="129">
        <v>0</v>
      </c>
      <c r="BC749" s="27">
        <f t="shared" ref="BC749:BC754" si="10752">+BC748+BB749</f>
        <v>1104</v>
      </c>
      <c r="BD749" s="237">
        <f t="shared" ref="BD749:BD770"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0"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0"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0"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0"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 si="11841">+B770+C769</f>
        <v>12649</v>
      </c>
      <c r="D770" s="153">
        <f t="shared" ref="D770"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 si="11843">+A770</f>
        <v>44594</v>
      </c>
      <c r="AA770" s="229">
        <f t="shared" ref="AA770" si="11844">+AF770+AL770+AR770</f>
        <v>32894</v>
      </c>
      <c r="AB770" s="229">
        <f t="shared" ref="AB770" si="11845">+AH770+AN770+AT770</f>
        <v>26647</v>
      </c>
      <c r="AC770" s="230">
        <f t="shared" ref="AC770" si="11846">+AJ770+AP770+AV770</f>
        <v>1064</v>
      </c>
      <c r="AD770" s="182">
        <f t="shared" ref="AD770" si="11847">+AF770-AF769</f>
        <v>83</v>
      </c>
      <c r="AE770" s="242">
        <f t="shared" ref="AE770" si="11848">+AE769+AD770</f>
        <v>12707</v>
      </c>
      <c r="AF770" s="154">
        <v>13912</v>
      </c>
      <c r="AG770" s="183">
        <f t="shared" si="11792"/>
        <v>20</v>
      </c>
      <c r="AH770" s="154">
        <v>12826</v>
      </c>
      <c r="AI770" s="183">
        <v>0</v>
      </c>
      <c r="AJ770" s="184">
        <v>213</v>
      </c>
      <c r="AK770" s="185">
        <f t="shared" ref="AK770" si="11849">+AL770-AL769</f>
        <v>0</v>
      </c>
      <c r="AL770" s="154">
        <v>79</v>
      </c>
      <c r="AM770" s="183">
        <f t="shared" ref="AM770" si="11850">+AN770-AN769</f>
        <v>0</v>
      </c>
      <c r="AN770" s="154">
        <v>79</v>
      </c>
      <c r="AO770" s="183">
        <f t="shared" ref="AO770" si="11851">+AP770-AP769</f>
        <v>0</v>
      </c>
      <c r="AP770" s="186">
        <v>0</v>
      </c>
      <c r="AQ770" s="185">
        <f t="shared" si="11796"/>
        <v>53</v>
      </c>
      <c r="AR770" s="154">
        <v>18903</v>
      </c>
      <c r="AS770" s="183">
        <f t="shared" ref="AS770" si="11852">+AT770-AT769</f>
        <v>0</v>
      </c>
      <c r="AT770" s="154">
        <v>13742</v>
      </c>
      <c r="AU770" s="183">
        <f t="shared" ref="AU770" si="11853">+AV770-AV769</f>
        <v>0</v>
      </c>
      <c r="AV770" s="187">
        <v>851</v>
      </c>
      <c r="AW770" s="237">
        <f t="shared" si="11012"/>
        <v>609</v>
      </c>
      <c r="AX770" s="236">
        <f t="shared" ref="AX770" si="11854">+A770</f>
        <v>44594</v>
      </c>
      <c r="AY770" s="6">
        <v>2</v>
      </c>
      <c r="AZ770" s="237">
        <f t="shared" ref="AZ770" si="11855">+AZ769+AY770</f>
        <v>568</v>
      </c>
      <c r="BA770" s="237">
        <f t="shared" si="10751"/>
        <v>400</v>
      </c>
      <c r="BB770" s="129">
        <v>0</v>
      </c>
      <c r="BC770" s="27">
        <f t="shared" ref="BC770" si="11856">+BC769+BB770</f>
        <v>1116</v>
      </c>
      <c r="BD770" s="237">
        <f t="shared" si="10753"/>
        <v>435</v>
      </c>
      <c r="BE770" s="228">
        <f t="shared" ref="BE770" si="11857">+Z770</f>
        <v>44594</v>
      </c>
      <c r="BF770" s="131">
        <f t="shared" ref="BF770" si="11858">+B770</f>
        <v>18</v>
      </c>
      <c r="BG770" s="131">
        <f t="shared" ref="BG770" si="11859">+BI770</f>
        <v>12649</v>
      </c>
      <c r="BH770" s="228">
        <f t="shared" ref="BH770" si="11860">+A770</f>
        <v>44594</v>
      </c>
      <c r="BI770" s="131">
        <f t="shared" ref="BI770" si="11861">+C770</f>
        <v>12649</v>
      </c>
      <c r="BJ770" s="1">
        <f t="shared" ref="BJ770" si="11862">+BE770</f>
        <v>44594</v>
      </c>
      <c r="BK770">
        <f t="shared" ref="BK770" si="11863">+BM770-BL770</f>
        <v>1</v>
      </c>
      <c r="BL770">
        <f t="shared" ref="BL770" si="11864">+M770</f>
        <v>95</v>
      </c>
      <c r="BM770">
        <f t="shared" ref="BM770" si="11865">+L770</f>
        <v>96</v>
      </c>
      <c r="BN770" s="1">
        <f t="shared" ref="BN770" si="11866">+BJ770</f>
        <v>44594</v>
      </c>
      <c r="BO770">
        <f t="shared" ref="BO770" si="11867">+BO766+BM770</f>
        <v>11958</v>
      </c>
      <c r="BP770">
        <f t="shared" ref="BP770" si="11868">+BP766+BL770</f>
        <v>7123</v>
      </c>
      <c r="BQ770" s="178">
        <f t="shared" ref="BQ770" si="11869">+A770</f>
        <v>44594</v>
      </c>
      <c r="BR770">
        <f t="shared" ref="BR770" si="11870">+AF770</f>
        <v>13912</v>
      </c>
      <c r="BS770">
        <f t="shared" ref="BS770" si="11871">+AH770</f>
        <v>12826</v>
      </c>
      <c r="BT770">
        <f t="shared" ref="BT770" si="11872">+AJ770</f>
        <v>213</v>
      </c>
      <c r="BU770">
        <v>15</v>
      </c>
      <c r="BV770">
        <f t="shared" ref="BV770" si="11873">+AD770</f>
        <v>83</v>
      </c>
      <c r="BW770">
        <f t="shared" ref="BW770" si="11874">+BW766+BV770</f>
        <v>1301</v>
      </c>
      <c r="BX770" s="178">
        <f t="shared" ref="BX770" si="11875">+A770</f>
        <v>44594</v>
      </c>
      <c r="BY770">
        <f t="shared" ref="BY770" si="11876">+AL770</f>
        <v>79</v>
      </c>
      <c r="BZ770">
        <f t="shared" ref="BZ770" si="11877">+AN770</f>
        <v>79</v>
      </c>
      <c r="CA770">
        <f t="shared" ref="CA770" si="11878">+AP770</f>
        <v>0</v>
      </c>
      <c r="CB770" s="178">
        <f t="shared" ref="CB770" si="11879">+A770</f>
        <v>44594</v>
      </c>
      <c r="CC770">
        <f t="shared" ref="CC770" si="11880">+AR770</f>
        <v>18903</v>
      </c>
      <c r="CD770">
        <f t="shared" ref="CD770" si="11881">+AT770</f>
        <v>13742</v>
      </c>
      <c r="CE770">
        <f t="shared" ref="CE770" si="11882">+AV770</f>
        <v>851</v>
      </c>
      <c r="CF770" s="178">
        <f t="shared" ref="CF770" si="11883">+A770</f>
        <v>44594</v>
      </c>
      <c r="CG770">
        <f t="shared" ref="CG770" si="11884">+AD770</f>
        <v>83</v>
      </c>
      <c r="CH770">
        <f t="shared" ref="CH770" si="11885">+AG770</f>
        <v>20</v>
      </c>
      <c r="CI770" s="178">
        <f t="shared" ref="CI770" si="11886">+A770</f>
        <v>44594</v>
      </c>
      <c r="CJ770">
        <f t="shared" ref="CJ770" si="11887">+AI770</f>
        <v>0</v>
      </c>
      <c r="CK770" s="1">
        <f t="shared" ref="CK770" si="11888">+Z770</f>
        <v>44594</v>
      </c>
      <c r="CL770" s="281">
        <f t="shared" ref="CL770" si="11889">+AD770</f>
        <v>83</v>
      </c>
      <c r="CM770" s="1">
        <f t="shared" ref="CM770" si="11890">+Z770</f>
        <v>44594</v>
      </c>
      <c r="CN770" s="282">
        <f t="shared" ref="CN770" si="11891">+AI770</f>
        <v>0</v>
      </c>
      <c r="CO770" s="178">
        <f t="shared" ref="CO770" si="11892">+A770</f>
        <v>44594</v>
      </c>
      <c r="CP770">
        <f t="shared" ref="CP770" si="11893">+AQ770</f>
        <v>53</v>
      </c>
      <c r="CQ770">
        <f t="shared" ref="CQ770" si="11894">+AU770</f>
        <v>0</v>
      </c>
      <c r="CR770">
        <f t="shared" ref="CR770" si="11895">+AS770</f>
        <v>0</v>
      </c>
    </row>
    <row r="771" spans="1:96" ht="18" customHeight="1" x14ac:dyDescent="0.55000000000000004">
      <c r="A771" s="178"/>
      <c r="B771" s="239"/>
      <c r="C771" s="153"/>
      <c r="D771" s="153"/>
      <c r="E771" s="146"/>
      <c r="F771" s="146"/>
      <c r="G771" s="146"/>
      <c r="H771" s="134"/>
      <c r="I771" s="146"/>
      <c r="J771" s="134"/>
      <c r="K771" s="42"/>
      <c r="L771" s="145"/>
      <c r="M771" s="146"/>
      <c r="N771" s="134"/>
      <c r="O771" s="134"/>
      <c r="P771" s="146"/>
      <c r="Q771" s="146"/>
      <c r="R771" s="134"/>
      <c r="S771" s="134"/>
      <c r="T771" s="146"/>
      <c r="U771" s="146"/>
      <c r="V771" s="134"/>
      <c r="W771" s="42"/>
      <c r="X771" s="147"/>
      <c r="Y771" s="5"/>
      <c r="Z771" s="75"/>
      <c r="AA771" s="229"/>
      <c r="AB771" s="229"/>
      <c r="AC771" s="230"/>
      <c r="AD771" s="182"/>
      <c r="AE771" s="242"/>
      <c r="AF771" s="154"/>
      <c r="AG771" s="183"/>
      <c r="AH771" s="154"/>
      <c r="AI771" s="183"/>
      <c r="AJ771" s="184"/>
      <c r="AK771" s="185"/>
      <c r="AL771" s="154"/>
      <c r="AM771" s="183"/>
      <c r="AN771" s="154"/>
      <c r="AO771" s="183"/>
      <c r="AP771" s="186"/>
      <c r="AQ771" s="185"/>
      <c r="AR771" s="154"/>
      <c r="AS771" s="183"/>
      <c r="AT771" s="154"/>
      <c r="AU771" s="183"/>
      <c r="AV771" s="187"/>
      <c r="AW771" s="237"/>
      <c r="AX771" s="236"/>
      <c r="AY771" s="6"/>
      <c r="AZ771" s="237"/>
      <c r="BA771" s="237"/>
      <c r="BB771" s="129"/>
      <c r="BC771" s="27"/>
      <c r="BD771" s="237"/>
      <c r="BE771" s="228"/>
      <c r="BF771" s="131"/>
      <c r="BG771" s="131"/>
      <c r="BH771" s="228"/>
      <c r="BI771" s="131"/>
      <c r="BJ771" s="1"/>
      <c r="BN771" s="1"/>
      <c r="BQ771" s="178"/>
      <c r="BX771" s="178"/>
      <c r="CB771" s="178"/>
      <c r="CF771" s="178"/>
      <c r="CI771" s="178"/>
      <c r="CK771" s="1"/>
      <c r="CL771" s="281"/>
      <c r="CM771" s="1"/>
      <c r="CN771" s="282"/>
      <c r="CO771" s="178"/>
    </row>
    <row r="772" spans="1:96" ht="7" customHeight="1" thickBot="1" x14ac:dyDescent="0.6">
      <c r="A772" s="66"/>
      <c r="B772" s="145"/>
      <c r="C772" s="153"/>
      <c r="D772" s="146"/>
      <c r="E772" s="146"/>
      <c r="F772" s="146"/>
      <c r="G772" s="146"/>
      <c r="H772" s="134"/>
      <c r="I772" s="146"/>
      <c r="J772" s="134"/>
      <c r="K772" s="147"/>
      <c r="L772" s="145"/>
      <c r="M772" s="146"/>
      <c r="N772" s="134"/>
      <c r="O772" s="134"/>
      <c r="P772" s="146"/>
      <c r="Q772" s="146"/>
      <c r="R772" s="134"/>
      <c r="S772" s="134"/>
      <c r="T772" s="146"/>
      <c r="U772" s="146"/>
      <c r="V772" s="134"/>
      <c r="W772" s="42"/>
      <c r="X772" s="147"/>
      <c r="Z772" s="66"/>
      <c r="AA772" s="64"/>
      <c r="AB772" s="64"/>
      <c r="AC772" s="64"/>
      <c r="AD772" s="182"/>
      <c r="AE772" s="242"/>
      <c r="AF772" s="154"/>
      <c r="AG772" s="183"/>
      <c r="AH772" s="154"/>
      <c r="AI772" s="183"/>
      <c r="AJ772" s="184"/>
      <c r="AK772" s="185"/>
      <c r="AL772" s="154"/>
      <c r="AM772" s="183"/>
      <c r="AN772" s="154"/>
      <c r="AO772" s="183"/>
      <c r="AP772" s="186"/>
      <c r="AQ772" s="185"/>
      <c r="AR772" s="154"/>
      <c r="AS772" s="183"/>
      <c r="AT772" s="154"/>
      <c r="AU772" s="183"/>
      <c r="AV772" s="187"/>
    </row>
    <row r="773" spans="1:96" x14ac:dyDescent="0.55000000000000004">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AE773">
        <f>SUM(AD443:AD448)</f>
        <v>190</v>
      </c>
      <c r="AY773" s="45" t="s">
        <v>475</v>
      </c>
      <c r="BB773" s="45" t="s">
        <v>474</v>
      </c>
      <c r="BV773">
        <f>SUM(BV442:BV772)</f>
        <v>2762</v>
      </c>
    </row>
    <row r="774" spans="1:96" x14ac:dyDescent="0.55000000000000004">
      <c r="B774">
        <f>SUM(B554:B584)</f>
        <v>832</v>
      </c>
      <c r="AI774" s="258">
        <f>SUM(AI189:AI558)</f>
        <v>205</v>
      </c>
      <c r="AY774" s="45">
        <f>SUM(AY359:AY413)</f>
        <v>69</v>
      </c>
      <c r="BB774" s="45">
        <f>SUM(BB374:BB413)</f>
        <v>941</v>
      </c>
    </row>
    <row r="775" spans="1:96" x14ac:dyDescent="0.55000000000000004">
      <c r="L775">
        <f>SUM(L97:L774)</f>
        <v>15902</v>
      </c>
      <c r="P775">
        <f>SUM(P97:P774)</f>
        <v>3318</v>
      </c>
      <c r="AD775">
        <f>SUM(AD188:AD194)</f>
        <v>82</v>
      </c>
      <c r="AY775" s="45" t="s">
        <v>686</v>
      </c>
    </row>
    <row r="776" spans="1:96" ht="15" customHeight="1" x14ac:dyDescent="0.55000000000000004">
      <c r="A776" s="129"/>
      <c r="D776">
        <f>SUM(B229:B259)</f>
        <v>435</v>
      </c>
      <c r="Z776" s="129"/>
      <c r="AA776" s="129"/>
      <c r="AB776" s="129"/>
      <c r="AC776" s="129"/>
      <c r="AF776">
        <f>SUM(AD188:AD558)</f>
        <v>10740</v>
      </c>
      <c r="AY776" s="45">
        <f>SUM(AY581:AY772)</f>
        <v>158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3"/>
  <sheetViews>
    <sheetView zoomScaleNormal="100" workbookViewId="0">
      <pane xSplit="3" ySplit="1" topLeftCell="D522" activePane="bottomRight" state="frozen"/>
      <selection pane="topRight" activeCell="C1" sqref="C1"/>
      <selection pane="bottomLeft" activeCell="A2" sqref="A2"/>
      <selection pane="bottomRight" activeCell="D533" sqref="D53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3"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 si="425">SUM(D533:AF533)-J533</f>
        <v>18</v>
      </c>
      <c r="C533" s="1">
        <v>44594</v>
      </c>
      <c r="D533">
        <v>9</v>
      </c>
      <c r="E533">
        <v>4</v>
      </c>
      <c r="H533">
        <v>1</v>
      </c>
      <c r="J533" s="264">
        <f t="shared" si="318"/>
        <v>4</v>
      </c>
      <c r="K533">
        <v>2</v>
      </c>
      <c r="R533">
        <v>1</v>
      </c>
      <c r="AD533">
        <v>1</v>
      </c>
      <c r="AG533" s="1">
        <f t="shared" ref="AG533" si="426">+C533</f>
        <v>44594</v>
      </c>
      <c r="AH533" s="265">
        <f t="shared" ref="AH533" si="427">+AK533-AI533-AJ533</f>
        <v>8</v>
      </c>
      <c r="AI533" s="265">
        <f t="shared" ref="AI533" si="428">+H533</f>
        <v>1</v>
      </c>
      <c r="AJ533">
        <f t="shared" ref="AJ533" si="429">+D533</f>
        <v>9</v>
      </c>
      <c r="AK533" s="265">
        <f t="shared" ref="AK533" si="430">+B533</f>
        <v>18</v>
      </c>
    </row>
    <row r="534" spans="2:38" ht="17.5" customHeight="1" x14ac:dyDescent="0.55000000000000004">
      <c r="B534" s="264"/>
      <c r="C534" s="1"/>
      <c r="E534" s="292"/>
      <c r="J534" s="264"/>
      <c r="AG534" s="1"/>
      <c r="AH534" s="265"/>
      <c r="AI534" s="265"/>
    </row>
    <row r="535" spans="2:38" x14ac:dyDescent="0.55000000000000004">
      <c r="B535" s="239"/>
      <c r="C535" s="1"/>
      <c r="AG535" s="277">
        <v>1</v>
      </c>
    </row>
    <row r="536" spans="2:38" s="263" customFormat="1" ht="5" customHeight="1" x14ac:dyDescent="0.55000000000000004">
      <c r="B536" s="262"/>
      <c r="C536" s="261"/>
      <c r="AF536" s="5"/>
    </row>
    <row r="537" spans="2:38" ht="5.5" customHeight="1" x14ac:dyDescent="0.55000000000000004">
      <c r="B537" s="255"/>
      <c r="C537" s="1"/>
    </row>
    <row r="538" spans="2:38" x14ac:dyDescent="0.55000000000000004">
      <c r="B538">
        <f>SUM(B2:B537)</f>
        <v>10298</v>
      </c>
      <c r="C538" s="1" t="s">
        <v>348</v>
      </c>
      <c r="D538" s="27">
        <f t="shared" ref="D538:J538" si="431">SUM(D2:D537)</f>
        <v>2888</v>
      </c>
      <c r="E538" s="27">
        <f t="shared" si="431"/>
        <v>1792</v>
      </c>
      <c r="F538" s="27">
        <f t="shared" si="431"/>
        <v>693</v>
      </c>
      <c r="G538" s="27">
        <f t="shared" si="431"/>
        <v>371</v>
      </c>
      <c r="H538">
        <f t="shared" si="431"/>
        <v>1394</v>
      </c>
      <c r="I538" s="27">
        <f t="shared" si="431"/>
        <v>613</v>
      </c>
      <c r="J538" s="27">
        <f t="shared" si="431"/>
        <v>2547</v>
      </c>
      <c r="K538">
        <f t="shared" ref="K538:AE538" si="432">SUM(K2:K537)</f>
        <v>193</v>
      </c>
      <c r="L538">
        <f t="shared" si="432"/>
        <v>6</v>
      </c>
      <c r="M538">
        <f t="shared" si="432"/>
        <v>21</v>
      </c>
      <c r="N538">
        <f t="shared" si="432"/>
        <v>43</v>
      </c>
      <c r="O538">
        <f t="shared" si="432"/>
        <v>437</v>
      </c>
      <c r="P538">
        <f t="shared" si="432"/>
        <v>17</v>
      </c>
      <c r="Q538">
        <f t="shared" si="432"/>
        <v>26</v>
      </c>
      <c r="R538">
        <f t="shared" si="432"/>
        <v>147</v>
      </c>
      <c r="S538">
        <f t="shared" si="432"/>
        <v>20</v>
      </c>
      <c r="T538">
        <f t="shared" si="432"/>
        <v>88</v>
      </c>
      <c r="U538">
        <f t="shared" si="432"/>
        <v>97</v>
      </c>
      <c r="V538">
        <f t="shared" si="432"/>
        <v>139</v>
      </c>
      <c r="W538">
        <f t="shared" si="432"/>
        <v>1</v>
      </c>
      <c r="X538">
        <f t="shared" si="432"/>
        <v>17</v>
      </c>
      <c r="Y538">
        <f t="shared" si="432"/>
        <v>136</v>
      </c>
      <c r="Z538">
        <f t="shared" si="432"/>
        <v>151</v>
      </c>
      <c r="AA538">
        <f t="shared" si="432"/>
        <v>1</v>
      </c>
      <c r="AB538">
        <f t="shared" si="432"/>
        <v>207</v>
      </c>
      <c r="AC538">
        <f t="shared" si="432"/>
        <v>58</v>
      </c>
      <c r="AD538">
        <f t="shared" si="432"/>
        <v>430</v>
      </c>
      <c r="AE538">
        <f t="shared" si="432"/>
        <v>312</v>
      </c>
      <c r="AL538" s="265"/>
    </row>
    <row r="539" spans="2:38" x14ac:dyDescent="0.55000000000000004">
      <c r="C539" s="1"/>
    </row>
    <row r="540" spans="2:38" ht="5" customHeight="1" x14ac:dyDescent="0.55000000000000004">
      <c r="C540" s="1"/>
    </row>
    <row r="543" spans="2:38" x14ac:dyDescent="0.55000000000000004">
      <c r="B543" s="239"/>
      <c r="K54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0" zoomScale="70" zoomScaleNormal="70" workbookViewId="0">
      <selection activeCell="V70" sqref="V7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8"/>
  <sheetViews>
    <sheetView topLeftCell="A2" workbookViewId="0">
      <pane xSplit="2" ySplit="2" topLeftCell="C568" activePane="bottomRight" state="frozen"/>
      <selection activeCell="O24" sqref="O24"/>
      <selection pane="topRight" activeCell="O24" sqref="O24"/>
      <selection pane="bottomLeft" activeCell="O24" sqref="O24"/>
      <selection pane="bottomRight" activeCell="G575" sqref="G5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 si="4446">+I573+H574</f>
        <v>997</v>
      </c>
      <c r="J574" s="129"/>
      <c r="K574" s="252">
        <f t="shared" ref="K574" si="4447">+K573+J574</f>
        <v>977</v>
      </c>
      <c r="L574" s="275">
        <f t="shared" ref="L574" si="4448">+L573+J574</f>
        <v>78</v>
      </c>
      <c r="M574" s="5"/>
      <c r="N574" s="252">
        <f t="shared" ref="N574" si="4449">+N573+M574</f>
        <v>3</v>
      </c>
      <c r="O574" s="129">
        <v>0</v>
      </c>
      <c r="P574" s="129"/>
      <c r="Q574" s="6"/>
      <c r="R574" s="276">
        <f t="shared" ref="R574" si="4450">+R573+Q574</f>
        <v>352</v>
      </c>
      <c r="S574" s="238">
        <f t="shared" ref="S574" si="4451">+S573+Q574</f>
        <v>591</v>
      </c>
      <c r="T574" s="253">
        <f t="shared" ref="T574" si="4452">+T573+O574-P574-Q574</f>
        <v>0</v>
      </c>
      <c r="U574" s="278">
        <f t="shared" ref="U574" si="4453">+G574</f>
        <v>44594</v>
      </c>
      <c r="V574" s="5">
        <f t="shared" ref="V574" si="4454">+H574</f>
        <v>0</v>
      </c>
      <c r="W574" s="27">
        <f t="shared" ref="W574" si="4455">+I574</f>
        <v>997</v>
      </c>
      <c r="X574" s="253">
        <f t="shared" ref="X574" si="4456">+X573+V574-J574</f>
        <v>16</v>
      </c>
      <c r="Y574" s="5">
        <f t="shared" ref="Y574" si="4457">+O574</f>
        <v>0</v>
      </c>
      <c r="Z574" s="250">
        <f t="shared" ref="Z574" si="4458">+Z573+Y574-P574-Q574</f>
        <v>0</v>
      </c>
    </row>
    <row r="575" spans="1:26" ht="24" customHeight="1" x14ac:dyDescent="0.55000000000000004">
      <c r="B575" s="248"/>
      <c r="C575" s="45"/>
      <c r="G575" s="1"/>
      <c r="H575" s="129"/>
      <c r="I575" s="247"/>
      <c r="J575" s="129"/>
      <c r="K575" s="252"/>
      <c r="L575" s="275"/>
      <c r="M575" s="5"/>
      <c r="N575" s="252"/>
      <c r="O575" s="129"/>
      <c r="P575" s="129"/>
      <c r="Q575" s="6"/>
      <c r="R575" s="276"/>
      <c r="S575" s="238"/>
      <c r="T575" s="253"/>
      <c r="U575" s="278"/>
      <c r="V575" s="5"/>
      <c r="W575" s="27"/>
      <c r="X575" s="253"/>
      <c r="Y575" s="5"/>
      <c r="Z575" s="250"/>
    </row>
    <row r="576" spans="1:26" x14ac:dyDescent="0.55000000000000004">
      <c r="B576" s="248"/>
      <c r="C576" s="45"/>
      <c r="G576" s="1"/>
      <c r="H576" s="128"/>
      <c r="I576" s="285"/>
      <c r="J576" s="128"/>
      <c r="K576" s="286"/>
      <c r="L576" s="287"/>
      <c r="M576" s="285"/>
      <c r="N576" s="286"/>
      <c r="O576" s="128"/>
      <c r="P576" s="285"/>
      <c r="Q576" s="288"/>
      <c r="R576" s="289"/>
      <c r="S576" s="288"/>
      <c r="T576" s="128"/>
      <c r="U576" s="290"/>
      <c r="V576" s="285"/>
      <c r="W576" s="285"/>
      <c r="X576" s="128"/>
      <c r="Y576" s="285"/>
      <c r="Z576" s="128"/>
    </row>
    <row r="577" spans="8:26" ht="7.5" customHeight="1" x14ac:dyDescent="0.55000000000000004">
      <c r="H577" s="285"/>
      <c r="I577" s="285"/>
      <c r="J577" s="285"/>
      <c r="K577" s="285"/>
      <c r="L577" s="291"/>
      <c r="M577" s="285"/>
      <c r="N577" s="285"/>
      <c r="O577" s="285"/>
      <c r="P577" s="285"/>
      <c r="Q577" s="285"/>
      <c r="R577" s="291"/>
      <c r="S577" s="285"/>
      <c r="T577" s="285"/>
      <c r="U577" s="285"/>
      <c r="V577" s="285"/>
      <c r="W577" s="285"/>
      <c r="X577" s="128"/>
      <c r="Y577" s="285"/>
      <c r="Z577" s="128"/>
    </row>
    <row r="578" spans="8:26" x14ac:dyDescent="0.55000000000000004">
      <c r="H578" s="285"/>
      <c r="I578" s="285"/>
      <c r="J578" s="285"/>
      <c r="K578" s="285"/>
      <c r="L578" s="291"/>
      <c r="M578" s="285"/>
      <c r="N578" s="285"/>
      <c r="O578" s="285"/>
      <c r="P578" s="285"/>
      <c r="Q578" s="285"/>
      <c r="R578" s="291"/>
      <c r="S578" s="285"/>
      <c r="T578" s="285"/>
      <c r="U578" s="285"/>
      <c r="V578" s="285"/>
      <c r="W578" s="285"/>
      <c r="X578" s="128"/>
      <c r="Y578" s="285"/>
      <c r="Z57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2022-02-04T03:39:22Z</dcterms:modified>
</cp:coreProperties>
</file>