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E2B8941-2AD2-460E-9ED8-BC6A56DAE851}"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814" i="5" l="1"/>
  <c r="AD814" i="5"/>
  <c r="Z593" i="6"/>
  <c r="AF806" i="2"/>
  <c r="AE806" i="2"/>
  <c r="AB806" i="2"/>
  <c r="AA806" i="2"/>
  <c r="Z806" i="2"/>
  <c r="Y806" i="2"/>
  <c r="X806" i="2"/>
  <c r="W806" i="2"/>
  <c r="P806" i="2"/>
  <c r="O806" i="2"/>
  <c r="M806" i="2"/>
  <c r="K806" i="2"/>
  <c r="H806" i="2"/>
  <c r="CR805" i="5"/>
  <c r="CQ805" i="5"/>
  <c r="CP805" i="5"/>
  <c r="CO805" i="5"/>
  <c r="CM805" i="5"/>
  <c r="CL805" i="5"/>
  <c r="CK805" i="5"/>
  <c r="CJ805" i="5"/>
  <c r="CI805" i="5"/>
  <c r="CH805" i="5"/>
  <c r="CG805" i="5"/>
  <c r="CF805" i="5"/>
  <c r="CE805" i="5"/>
  <c r="CD805" i="5"/>
  <c r="CC805" i="5"/>
  <c r="CB805" i="5"/>
  <c r="CA805" i="5"/>
  <c r="BZ805" i="5"/>
  <c r="BY805" i="5"/>
  <c r="BX805" i="5"/>
  <c r="BV805" i="5"/>
  <c r="BW805" i="5" s="1"/>
  <c r="BT805" i="5"/>
  <c r="BS805" i="5"/>
  <c r="BR805" i="5"/>
  <c r="BQ805" i="5"/>
  <c r="BM805" i="5"/>
  <c r="BL805" i="5"/>
  <c r="BP805" i="5" s="1"/>
  <c r="BI805" i="5"/>
  <c r="BG805" i="5" s="1"/>
  <c r="BH805" i="5"/>
  <c r="BF805" i="5"/>
  <c r="BE805" i="5"/>
  <c r="BJ805" i="5" s="1"/>
  <c r="BN805" i="5" s="1"/>
  <c r="BD805" i="5"/>
  <c r="BC805" i="5"/>
  <c r="BA805" i="5"/>
  <c r="AZ805" i="5"/>
  <c r="AX805" i="5"/>
  <c r="AW805" i="5"/>
  <c r="AU805" i="5"/>
  <c r="AS805" i="5"/>
  <c r="AQ805" i="5"/>
  <c r="AO805" i="5"/>
  <c r="AM805" i="5"/>
  <c r="AK805" i="5"/>
  <c r="AI805" i="5"/>
  <c r="CN805" i="5" s="1"/>
  <c r="AG805" i="5"/>
  <c r="AD805" i="5"/>
  <c r="AE805" i="5" s="1"/>
  <c r="AC805" i="5"/>
  <c r="AB805" i="5"/>
  <c r="AA805" i="5"/>
  <c r="Z805" i="5"/>
  <c r="Y805" i="5"/>
  <c r="C805" i="5"/>
  <c r="D805" i="5" s="1"/>
  <c r="AJ568" i="7"/>
  <c r="AI568" i="7"/>
  <c r="AG568" i="7"/>
  <c r="J568" i="7"/>
  <c r="B568" i="7" s="1"/>
  <c r="AK568" i="7" s="1"/>
  <c r="Y609" i="6"/>
  <c r="Z609" i="6" s="1"/>
  <c r="X609" i="6"/>
  <c r="V609" i="6"/>
  <c r="U609" i="6"/>
  <c r="T609" i="6"/>
  <c r="S609" i="6"/>
  <c r="R609" i="6"/>
  <c r="N609" i="6"/>
  <c r="L609" i="6"/>
  <c r="K609" i="6"/>
  <c r="I609" i="6"/>
  <c r="W609" i="6" s="1"/>
  <c r="F609" i="6"/>
  <c r="A609" i="6"/>
  <c r="AU804" i="5"/>
  <c r="CQ804" i="5" s="1"/>
  <c r="AF805" i="2"/>
  <c r="AE805" i="2"/>
  <c r="AA805" i="2"/>
  <c r="Z805" i="2"/>
  <c r="X805" i="2"/>
  <c r="W805" i="2"/>
  <c r="P805" i="2"/>
  <c r="CO804" i="5"/>
  <c r="CL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CJ804" i="5" s="1"/>
  <c r="AG804" i="5"/>
  <c r="CH804" i="5" s="1"/>
  <c r="AD804" i="5"/>
  <c r="BV804" i="5" s="1"/>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AH566" i="7" s="1"/>
  <c r="Y607" i="6"/>
  <c r="V607" i="6"/>
  <c r="U607" i="6"/>
  <c r="I806" i="2" l="1"/>
  <c r="BK805" i="5"/>
  <c r="AH568" i="7"/>
  <c r="BO805" i="5"/>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CN802" i="5" s="1"/>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CJ801" i="5" s="1"/>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BV801" i="5" s="1"/>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CJ800" i="5" s="1"/>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CN799" i="5" s="1"/>
  <c r="AG799" i="5"/>
  <c r="CH799" i="5" s="1"/>
  <c r="AD799" i="5"/>
  <c r="CG799" i="5" s="1"/>
  <c r="AC799" i="5"/>
  <c r="AB799" i="5"/>
  <c r="AA799" i="5"/>
  <c r="Z799" i="5"/>
  <c r="CK799" i="5" s="1"/>
  <c r="J562" i="7"/>
  <c r="B562" i="7" s="1"/>
  <c r="AK562" i="7" s="1"/>
  <c r="AJ562" i="7"/>
  <c r="AI562" i="7"/>
  <c r="AG562" i="7"/>
  <c r="Y603" i="6"/>
  <c r="V603" i="6"/>
  <c r="U603" i="6"/>
  <c r="CH807"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J798" i="5" l="1"/>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1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13" i="5"/>
  <c r="AS581" i="5"/>
  <c r="CR581" i="5" s="1"/>
  <c r="AG581" i="5"/>
  <c r="CH581" i="5" s="1"/>
  <c r="X57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7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7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7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10" i="5" s="1"/>
  <c r="CG443" i="5"/>
  <c r="AE81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11" i="5"/>
  <c r="CI378" i="5" l="1"/>
  <c r="CF378" i="5"/>
  <c r="CE378" i="5"/>
  <c r="CD378" i="5"/>
  <c r="CC378" i="5"/>
  <c r="CB378" i="5"/>
  <c r="CA378" i="5"/>
  <c r="BZ378" i="5"/>
  <c r="BY378" i="5"/>
  <c r="BX378" i="5"/>
  <c r="BT378" i="5"/>
  <c r="BS378" i="5"/>
  <c r="BR378" i="5"/>
  <c r="BQ378" i="5"/>
  <c r="BL378" i="5"/>
  <c r="BM378" i="5"/>
  <c r="BH378" i="5"/>
  <c r="BF378" i="5"/>
  <c r="BB81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74" i="7"/>
  <c r="AD574" i="7"/>
  <c r="AB574" i="7"/>
  <c r="G574" i="7"/>
  <c r="Y574" i="7"/>
  <c r="N574" i="7"/>
  <c r="E57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7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1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4" i="6" s="1"/>
  <c r="Z595" i="6" s="1"/>
  <c r="Z596" i="6" s="1"/>
  <c r="Z597" i="6" s="1"/>
  <c r="Z598" i="6" s="1"/>
  <c r="Z599" i="6" s="1"/>
  <c r="Z600" i="6" s="1"/>
  <c r="Z601" i="6" s="1"/>
  <c r="Z602" i="6" s="1"/>
  <c r="Z603" i="6" s="1"/>
  <c r="Z604" i="6" s="1"/>
  <c r="Z605" i="6" s="1"/>
  <c r="Z606" i="6" s="1"/>
  <c r="Z607" i="6" s="1"/>
  <c r="Z60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11"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13" i="5"/>
  <c r="AD81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12" i="5"/>
  <c r="L81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D758" i="5"/>
  <c r="BI758" i="5"/>
  <c r="BG758" i="5" s="1"/>
  <c r="W435" i="6"/>
  <c r="I436" i="6"/>
  <c r="H325" i="2"/>
  <c r="Y324" i="2"/>
  <c r="M297" i="2"/>
  <c r="AB296" i="2"/>
  <c r="I296" i="2"/>
  <c r="D804" i="5" l="1"/>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74" i="7"/>
  <c r="T574" i="7"/>
  <c r="R574" i="7"/>
  <c r="Z574" i="7"/>
  <c r="AC57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05" i="2" l="1"/>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74" i="7"/>
  <c r="AJ371" i="7"/>
  <c r="S574" i="7"/>
  <c r="B371" i="7"/>
  <c r="AK371" i="7" s="1"/>
  <c r="AH371" i="7" s="1"/>
  <c r="U57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74" i="7"/>
  <c r="M574" i="7"/>
  <c r="K574" i="7"/>
  <c r="AJ392" i="7"/>
  <c r="I574"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I788" i="2"/>
  <c r="AB787" i="2"/>
  <c r="I787" i="2"/>
  <c r="AB786" i="2"/>
  <c r="I786" i="2"/>
  <c r="AB785" i="2"/>
  <c r="I785" i="2"/>
  <c r="AB784" i="2"/>
  <c r="I784" i="2"/>
  <c r="AB783" i="2"/>
  <c r="I783" i="2"/>
  <c r="AB782" i="2"/>
  <c r="I782" i="2"/>
  <c r="AB781" i="2"/>
  <c r="I781" i="2"/>
  <c r="W556" i="6"/>
  <c r="I557" i="6"/>
  <c r="AB805" i="2" l="1"/>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74" i="7"/>
  <c r="F574" i="7"/>
  <c r="J574" i="7"/>
  <c r="D574" i="7"/>
  <c r="AJ536" i="7"/>
  <c r="H574" i="7"/>
  <c r="AI536" i="7"/>
  <c r="B536" i="7"/>
  <c r="AK536" i="7" s="1"/>
  <c r="L57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s="1"/>
</calcChain>
</file>

<file path=xl/sharedStrings.xml><?xml version="1.0" encoding="utf-8"?>
<sst xmlns="http://schemas.openxmlformats.org/spreadsheetml/2006/main" count="1132" uniqueCount="833">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</sst>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国家衛健委発表に基づく感染状況!$AE$374:$AE$808</c:f>
              <c:numCache>
                <c:formatCode>m"月"d"日"</c:formatCode>
                <c:ptCount val="4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numCache>
            </c:numRef>
          </c:cat>
          <c:val>
            <c:numRef>
              <c:f>国家衛健委発表に基づく感染状況!$AF$374:$AF$808</c:f>
              <c:numCache>
                <c:formatCode>#,##0_);[Red]\(#,##0\)</c:formatCode>
                <c:ptCount val="4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香港マカオ台湾の患者・海外輸入症例・無症状病原体保有者!$CM$189:$CM$808</c:f>
              <c:numCache>
                <c:formatCode>m"月"d"日"</c:formatCode>
                <c:ptCount val="6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numCache>
            </c:numRef>
          </c:cat>
          <c:val>
            <c:numRef>
              <c:f>香港マカオ台湾の患者・海外輸入症例・無症状病原体保有者!$CN$189:$CN$808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香港マカオ台湾の患者・海外輸入症例・無症状病原体保有者!$CK$189:$CK$809</c:f>
              <c:numCache>
                <c:formatCode>m"月"d"日"</c:formatCode>
                <c:ptCount val="6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numCache>
            </c:numRef>
          </c:cat>
          <c:val>
            <c:numRef>
              <c:f>香港マカオ台湾の患者・海外輸入症例・無症状病原体保有者!$CL$189:$CL$809</c:f>
              <c:numCache>
                <c:formatCode>General</c:formatCode>
                <c:ptCount val="6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省市別輸入症例数変化!$D$2:$D$572</c:f>
              <c:numCache>
                <c:formatCode>General</c:formatCode>
                <c:ptCount val="57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省市別輸入症例数変化!$E$2:$E$572</c:f>
              <c:numCache>
                <c:formatCode>General</c:formatCode>
                <c:ptCount val="57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省市別輸入症例数変化!$F$2:$F$572</c:f>
              <c:numCache>
                <c:formatCode>General</c:formatCode>
                <c:ptCount val="57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省市別輸入症例数変化!$G$2:$G$572</c:f>
              <c:numCache>
                <c:formatCode>General</c:formatCode>
                <c:ptCount val="57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省市別輸入症例数変化!$H$2:$H$572</c:f>
              <c:numCache>
                <c:formatCode>General</c:formatCode>
                <c:ptCount val="57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省市別輸入症例数変化!$I$2:$I$572</c:f>
              <c:numCache>
                <c:formatCode>General</c:formatCode>
                <c:ptCount val="57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numCache>
            </c:numRef>
          </c:cat>
          <c:val>
            <c:numRef>
              <c:f>省市別輸入症例数変化!$J$2:$J$572</c:f>
              <c:numCache>
                <c:formatCode>0_);[Red]\(0\)</c:formatCode>
                <c:ptCount val="57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省市別輸入症例数変化!$AH$2:$AH$570</c:f>
              <c:numCache>
                <c:formatCode>0_);[Red]\(0\)</c:formatCode>
                <c:ptCount val="56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省市別輸入症例数変化!$AI$2:$AI$570</c:f>
              <c:numCache>
                <c:formatCode>0_);[Red]\(0\)</c:formatCode>
                <c:ptCount val="56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省市別輸入症例数変化!$AJ$2:$AJ$570</c:f>
              <c:numCache>
                <c:formatCode>General</c:formatCode>
                <c:ptCount val="56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省市別輸入症例数変化!$AH$2:$AH$570</c:f>
              <c:numCache>
                <c:formatCode>0_);[Red]\(0\)</c:formatCode>
                <c:ptCount val="56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省市別輸入症例数変化!$AI$2:$AI$570</c:f>
              <c:numCache>
                <c:formatCode>0_);[Red]\(0\)</c:formatCode>
                <c:ptCount val="56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省市別輸入症例数変化!$AJ$2:$AJ$570</c:f>
              <c:numCache>
                <c:formatCode>General</c:formatCode>
                <c:ptCount val="56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香港マカオ台湾の患者・海外輸入症例・無症状病原体保有者!$BR$29:$BR$809</c:f>
              <c:numCache>
                <c:formatCode>General</c:formatCode>
                <c:ptCount val="78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香港マカオ台湾の患者・海外輸入症例・無症状病原体保有者!$BS$29:$BS$809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香港マカオ台湾の患者・海外輸入症例・無症状病原体保有者!$BT$29:$BT$809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2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0"/>
      </c:valAx>
      <c:valAx>
        <c:axId val="529786200"/>
        <c:scaling>
          <c:orientation val="minMax"/>
          <c:max val="3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香港マカオ台湾の患者・海外輸入症例・無症状病原体保有者!$AX$169:$AX$809</c:f>
              <c:numCache>
                <c:formatCode>m"月"d"日"</c:formatCode>
                <c:ptCount val="6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numCache>
            </c:numRef>
          </c:cat>
          <c:val>
            <c:numRef>
              <c:f>香港マカオ台湾の患者・海外輸入症例・無症状病原体保有者!$AY$169:$AY$809</c:f>
              <c:numCache>
                <c:formatCode>General</c:formatCode>
                <c:ptCount val="64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香港マカオ台湾の患者・海外輸入症例・無症状病原体保有者!$AX$169:$AX$809</c:f>
              <c:numCache>
                <c:formatCode>m"月"d"日"</c:formatCode>
                <c:ptCount val="6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numCache>
            </c:numRef>
          </c:cat>
          <c:val>
            <c:numRef>
              <c:f>香港マカオ台湾の患者・海外輸入症例・無症状病原体保有者!$BB$169:$BB$809</c:f>
              <c:numCache>
                <c:formatCode>General</c:formatCode>
                <c:ptCount val="64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香港マカオ台湾の患者・海外輸入症例・無症状病原体保有者!$AX$169:$AX$809</c:f>
              <c:numCache>
                <c:formatCode>m"月"d"日"</c:formatCode>
                <c:ptCount val="6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numCache>
            </c:numRef>
          </c:cat>
          <c:val>
            <c:numRef>
              <c:f>香港マカオ台湾の患者・海外輸入症例・無症状病原体保有者!$AZ$169:$AZ$809</c:f>
              <c:numCache>
                <c:formatCode>General</c:formatCode>
                <c:ptCount val="64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香港マカオ台湾の患者・海外輸入症例・無症状病原体保有者!$AX$169:$AX$809</c:f>
              <c:numCache>
                <c:formatCode>m"月"d"日"</c:formatCode>
                <c:ptCount val="6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numCache>
            </c:numRef>
          </c:cat>
          <c:val>
            <c:numRef>
              <c:f>香港マカオ台湾の患者・海外輸入症例・無症状病原体保有者!$BC$169:$BC$809</c:f>
              <c:numCache>
                <c:formatCode>General</c:formatCode>
                <c:ptCount val="64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新疆の情況!$U$6:$U$611</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新疆の情況!$V$6:$V$611</c:f>
              <c:numCache>
                <c:formatCode>General</c:formatCode>
                <c:ptCount val="60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新疆の情況!$U$6:$U$611</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新疆の情況!$Y$6:$Y$611</c:f>
              <c:numCache>
                <c:formatCode>General</c:formatCode>
                <c:ptCount val="60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新疆の情況!$U$6:$U$611</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新疆の情況!$W$6:$W$611</c:f>
              <c:numCache>
                <c:formatCode>General</c:formatCode>
                <c:ptCount val="60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新疆の情況!$U$6:$U$611</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新疆の情況!$X$6:$X$611</c:f>
              <c:numCache>
                <c:formatCode>General</c:formatCode>
                <c:ptCount val="60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pt idx="591">
                  <c:v>16</c:v>
                </c:pt>
                <c:pt idx="592">
                  <c:v>16</c:v>
                </c:pt>
                <c:pt idx="593">
                  <c:v>16</c:v>
                </c:pt>
                <c:pt idx="594">
                  <c:v>16</c:v>
                </c:pt>
                <c:pt idx="595">
                  <c:v>16</c:v>
                </c:pt>
                <c:pt idx="596">
                  <c:v>16</c:v>
                </c:pt>
                <c:pt idx="597">
                  <c:v>16</c:v>
                </c:pt>
                <c:pt idx="598">
                  <c:v>16</c:v>
                </c:pt>
                <c:pt idx="599">
                  <c:v>16</c:v>
                </c:pt>
                <c:pt idx="600">
                  <c:v>16</c:v>
                </c:pt>
                <c:pt idx="601">
                  <c:v>16</c:v>
                </c:pt>
                <c:pt idx="602">
                  <c:v>16</c:v>
                </c:pt>
                <c:pt idx="603">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新疆の情況!$U$6:$U$611</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新疆の情況!$Z$6:$Z$611</c:f>
              <c:numCache>
                <c:formatCode>General</c:formatCode>
                <c:ptCount val="60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国家衛健委発表に基づく感染状況!$X$27:$X$809</c:f>
              <c:numCache>
                <c:formatCode>#,##0_);[Red]\(#,##0\)</c:formatCode>
                <c:ptCount val="7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国家衛健委発表に基づく感染状況!$Y$27:$Y$809</c:f>
              <c:numCache>
                <c:formatCode>General</c:formatCode>
                <c:ptCount val="7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国家衛健委発表に基づく感染状況!$AA$27:$AA$809</c:f>
              <c:numCache>
                <c:formatCode>General</c:formatCode>
                <c:ptCount val="7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国家衛健委発表に基づく感染状況!$AB$27:$AB$809</c:f>
              <c:numCache>
                <c:formatCode>General</c:formatCode>
                <c:ptCount val="7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国家衛健委発表に基づく感染状況!$X$27:$X$809</c:f>
              <c:numCache>
                <c:formatCode>#,##0_);[Red]\(#,##0\)</c:formatCode>
                <c:ptCount val="7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国家衛健委発表に基づく感染状況!$Y$27:$Y$809</c:f>
              <c:numCache>
                <c:formatCode>General</c:formatCode>
                <c:ptCount val="7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国家衛健委発表に基づく感染状況!$X$27:$X$809</c:f>
              <c:numCache>
                <c:formatCode>#,##0_);[Red]\(#,##0\)</c:formatCode>
                <c:ptCount val="7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国家衛健委発表に基づく感染状況!$Y$27:$Y$809</c:f>
              <c:numCache>
                <c:formatCode>General</c:formatCode>
                <c:ptCount val="7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国家衛健委発表に基づく感染状況!$AA$27:$AA$809</c:f>
              <c:numCache>
                <c:formatCode>General</c:formatCode>
                <c:ptCount val="7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国家衛健委発表に基づく感染状況!$AB$27:$AB$809</c:f>
              <c:numCache>
                <c:formatCode>General</c:formatCode>
                <c:ptCount val="7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国家衛健委発表に基づく感染状況!$X$27:$X$809</c:f>
              <c:numCache>
                <c:formatCode>#,##0_);[Red]\(#,##0\)</c:formatCode>
                <c:ptCount val="7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国家衛健委発表に基づく感染状況!$Y$27:$Y$809</c:f>
              <c:numCache>
                <c:formatCode>General</c:formatCode>
                <c:ptCount val="7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国家衛健委発表に基づく感染状況!$AA$27:$AA$809</c:f>
              <c:numCache>
                <c:formatCode>General</c:formatCode>
                <c:ptCount val="7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国家衛健委発表に基づく感染状況!$AB$27:$AB$809</c:f>
              <c:numCache>
                <c:formatCode>General</c:formatCode>
                <c:ptCount val="7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香港マカオ台湾の患者・海外輸入症例・無症状病原体保有者!$CO$485:$CO$809</c:f>
              <c:numCache>
                <c:formatCode>m"月"d"日"</c:formatCode>
                <c:ptCount val="3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numCache>
            </c:numRef>
          </c:cat>
          <c:val>
            <c:numRef>
              <c:f>香港マカオ台湾の患者・海外輸入症例・無症状病原体保有者!$CP$485:$CP$809</c:f>
              <c:numCache>
                <c:formatCode>General</c:formatCode>
                <c:ptCount val="32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香港マカオ台湾の患者・海外輸入症例・無症状病原体保有者!$CO$485:$CO$809</c:f>
              <c:numCache>
                <c:formatCode>m"月"d"日"</c:formatCode>
                <c:ptCount val="3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numCache>
            </c:numRef>
          </c:cat>
          <c:val>
            <c:numRef>
              <c:f>香港マカオ台湾の患者・海外輸入症例・無症状病原体保有者!$CQ$485:$CQ$809</c:f>
              <c:numCache>
                <c:formatCode>General</c:formatCode>
                <c:ptCount val="32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香港マカオ台湾の患者・海外輸入症例・無症状病原体保有者!$BJ$97:$BJ$808</c:f>
              <c:numCache>
                <c:formatCode>m"月"d"日"</c:formatCode>
                <c:ptCount val="7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numCache>
            </c:numRef>
          </c:cat>
          <c:val>
            <c:numRef>
              <c:f>香港マカオ台湾の患者・海外輸入症例・無症状病原体保有者!$BK$97:$BK$808</c:f>
              <c:numCache>
                <c:formatCode>General</c:formatCode>
                <c:ptCount val="71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香港マカオ台湾の患者・海外輸入症例・無症状病原体保有者!$BJ$97:$BJ$808</c:f>
              <c:numCache>
                <c:formatCode>m"月"d"日"</c:formatCode>
                <c:ptCount val="7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numCache>
            </c:numRef>
          </c:cat>
          <c:val>
            <c:numRef>
              <c:f>香港マカオ台湾の患者・海外輸入症例・無症状病原体保有者!$BL$97:$BL$808</c:f>
              <c:numCache>
                <c:formatCode>General</c:formatCode>
                <c:ptCount val="7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香港マカオ台湾の患者・海外輸入症例・無症状病原体保有者!$CJ$29:$CJ$809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香港マカオ台湾の患者・海外輸入症例・無症状病原体保有者!$CG$29:$CG$809</c:f>
              <c:numCache>
                <c:formatCode>General</c:formatCode>
                <c:ptCount val="7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香港マカオ台湾の患者・海外輸入症例・無症状病原体保有者!$CH$29:$CH$809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8">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香港マカオ台湾の患者・海外輸入症例・無症状病原体保有者!$CG$29:$CG$809</c:f>
              <c:numCache>
                <c:formatCode>General</c:formatCode>
                <c:ptCount val="7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香港マカオ台湾の患者・海外輸入症例・無症状病原体保有者!$CH$29:$CH$809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8">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国家衛健委発表に基づく感染状況!$AE$374:$AE$808</c:f>
              <c:numCache>
                <c:formatCode>m"月"d"日"</c:formatCode>
                <c:ptCount val="4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numCache>
            </c:numRef>
          </c:cat>
          <c:val>
            <c:numRef>
              <c:f>国家衛健委発表に基づく感染状況!$AF$374:$AF$808</c:f>
              <c:numCache>
                <c:formatCode>#,##0_);[Red]\(#,##0\)</c:formatCode>
                <c:ptCount val="4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1414386853178339E-2"/>
          <c:y val="1.9566230237770859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37124477613039097"/>
          <c:y val="0.39515861152632453"/>
          <c:w val="0.21898066177765491"/>
          <c:h val="8.14889801633684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国家衛健委発表に基づく感染状況!$AA$27:$AA$809</c:f>
              <c:numCache>
                <c:formatCode>General</c:formatCode>
                <c:ptCount val="7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国家衛健委発表に基づく感染状況!$Z$27:$Z$809</c:f>
              <c:numCache>
                <c:formatCode>m"月"d"日"</c:formatCode>
                <c:ptCount val="7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numCache>
            </c:numRef>
          </c:cat>
          <c:val>
            <c:numRef>
              <c:f>国家衛健委発表に基づく感染状況!$AB$27:$AB$809</c:f>
              <c:numCache>
                <c:formatCode>General</c:formatCode>
                <c:ptCount val="7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香港マカオ台湾の患者・海外輸入症例・無症状病原体保有者!$BE$70:$BE$809</c:f>
              <c:numCache>
                <c:formatCode>m"月"d"日"</c:formatCode>
                <c:ptCount val="7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numCache>
            </c:numRef>
          </c:cat>
          <c:val>
            <c:numRef>
              <c:f>香港マカオ台湾の患者・海外輸入症例・無症状病原体保有者!$BF$70:$BF$809</c:f>
              <c:numCache>
                <c:formatCode>General</c:formatCode>
                <c:ptCount val="74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香港マカオ台湾の患者・海外輸入症例・無症状病原体保有者!$BE$70:$BE$809</c:f>
              <c:numCache>
                <c:formatCode>m"月"d"日"</c:formatCode>
                <c:ptCount val="7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numCache>
            </c:numRef>
          </c:cat>
          <c:val>
            <c:numRef>
              <c:f>香港マカオ台湾の患者・海外輸入症例・無症状病原体保有者!$BG$70:$BG$809</c:f>
              <c:numCache>
                <c:formatCode>General</c:formatCode>
                <c:ptCount val="74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香港マカオ台湾の患者・海外輸入症例・無症状病原体保有者!$BY$29:$BY$809</c:f>
              <c:numCache>
                <c:formatCode>General</c:formatCode>
                <c:ptCount val="78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香港マカオ台湾の患者・海外輸入症例・無症状病原体保有者!$BZ$29:$BZ$809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香港マカオ台湾の患者・海外輸入症例・無症状病原体保有者!$CA$29:$CA$809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香港マカオ台湾の患者・海外輸入症例・無症状病原体保有者!$CC$29:$CC$809</c:f>
              <c:numCache>
                <c:formatCode>General</c:formatCode>
                <c:ptCount val="78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香港マカオ台湾の患者・海外輸入症例・無症状病原体保有者!$CD$29:$CD$809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香港マカオ台湾の患者・海外輸入症例・無症状病原体保有者!$CE$29:$CE$809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香港マカオ台湾の患者・海外輸入症例・無症状病原体保有者!$CJ$29:$CJ$809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香港マカオ台湾の患者・海外輸入症例・無症状病原体保有者!$CG$29:$CG$809</c:f>
              <c:numCache>
                <c:formatCode>General</c:formatCode>
                <c:ptCount val="7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香港マカオ台湾の患者・海外輸入症例・無症状病原体保有者!$CF$29:$CF$809</c:f>
              <c:numCache>
                <c:formatCode>m"月"d"日"</c:formatCode>
                <c:ptCount val="7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numCache>
            </c:numRef>
          </c:cat>
          <c:val>
            <c:numRef>
              <c:f>香港マカオ台湾の患者・海外輸入症例・無症状病原体保有者!$CH$29:$CH$809</c:f>
              <c:numCache>
                <c:formatCode>General</c:formatCode>
                <c:ptCount val="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64</xdr:row>
      <xdr:rowOff>-1</xdr:rowOff>
    </xdr:from>
    <xdr:to>
      <xdr:col>24</xdr:col>
      <xdr:colOff>526143</xdr:colOff>
      <xdr:row>79</xdr:row>
      <xdr:rowOff>163285</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0.29833</cdr:x>
      <cdr:y>0.83628</cdr:y>
    </cdr:from>
    <cdr:to>
      <cdr:x>0.78292</cdr:x>
      <cdr:y>0.8439</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569347" y="2984521"/>
          <a:ext cx="2549082" cy="27193"/>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0.21441</cdr:x>
      <cdr:y>0.55471</cdr:y>
    </cdr:from>
    <cdr:to>
      <cdr:x>0.37786</cdr:x>
      <cdr:y>0.70483</cdr:y>
    </cdr:to>
    <cdr:sp macro="" textlink="">
      <cdr:nvSpPr>
        <cdr:cNvPr id="2" name="正方形/長方形 1">
          <a:extLst xmlns:a="http://schemas.openxmlformats.org/drawingml/2006/main">
            <a:ext uri="{FF2B5EF4-FFF2-40B4-BE49-F238E27FC236}">
              <a16:creationId xmlns:a16="http://schemas.microsoft.com/office/drawing/2014/main" id="{9A7A232F-C7D3-458A-B7D3-EF39090805E8}"/>
            </a:ext>
          </a:extLst>
        </cdr:cNvPr>
        <cdr:cNvSpPr/>
      </cdr:nvSpPr>
      <cdr:spPr>
        <a:xfrm xmlns:a="http://schemas.openxmlformats.org/drawingml/2006/main">
          <a:off x="1106714" y="1977571"/>
          <a:ext cx="843643" cy="53521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0.07135</cdr:x>
      <cdr:y>0.05242</cdr:y>
    </cdr:from>
    <cdr:to>
      <cdr:x>0.20387</cdr:x>
      <cdr:y>0.17557</cdr:y>
    </cdr:to>
    <cdr:sp macro="" textlink="">
      <cdr:nvSpPr>
        <cdr:cNvPr id="3" name="正方形/長方形 2">
          <a:extLst xmlns:a="http://schemas.openxmlformats.org/drawingml/2006/main">
            <a:ext uri="{FF2B5EF4-FFF2-40B4-BE49-F238E27FC236}">
              <a16:creationId xmlns:a16="http://schemas.microsoft.com/office/drawing/2014/main" id="{5C676C89-B0B8-49A1-8A90-C7CFAF21A519}"/>
            </a:ext>
          </a:extLst>
        </cdr:cNvPr>
        <cdr:cNvSpPr/>
      </cdr:nvSpPr>
      <cdr:spPr>
        <a:xfrm xmlns:a="http://schemas.openxmlformats.org/drawingml/2006/main">
          <a:off x="368300" y="186870"/>
          <a:ext cx="683986" cy="439059"/>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0.46046</cdr:x>
      <cdr:y>0.26209</cdr:y>
    </cdr:from>
    <cdr:to>
      <cdr:x>0.80947</cdr:x>
      <cdr:y>0.34351</cdr:y>
    </cdr:to>
    <cdr:sp macro="" textlink="">
      <cdr:nvSpPr>
        <cdr:cNvPr id="4" name="吹き出し: 線 3">
          <a:extLst xmlns:a="http://schemas.openxmlformats.org/drawingml/2006/main">
            <a:ext uri="{FF2B5EF4-FFF2-40B4-BE49-F238E27FC236}">
              <a16:creationId xmlns:a16="http://schemas.microsoft.com/office/drawing/2014/main" id="{A4A1A73E-86A8-4864-B5E0-0DB5827662AF}"/>
            </a:ext>
          </a:extLst>
        </cdr:cNvPr>
        <cdr:cNvSpPr/>
      </cdr:nvSpPr>
      <cdr:spPr>
        <a:xfrm xmlns:a="http://schemas.openxmlformats.org/drawingml/2006/main">
          <a:off x="2376714" y="934357"/>
          <a:ext cx="1801464" cy="290286"/>
        </a:xfrm>
        <a:prstGeom xmlns:a="http://schemas.openxmlformats.org/drawingml/2006/main" prst="borderCallout1">
          <a:avLst>
            <a:gd name="adj1" fmla="val 95698"/>
            <a:gd name="adj2" fmla="val -1010"/>
            <a:gd name="adj3" fmla="val 710184"/>
            <a:gd name="adj4" fmla="val -79882"/>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27"/>
  <sheetViews>
    <sheetView zoomScaleNormal="100" workbookViewId="0">
      <pane xSplit="2" ySplit="5" topLeftCell="C803" activePane="bottomRight" state="frozen"/>
      <selection pane="topRight" activeCell="C1" sqref="C1"/>
      <selection pane="bottomLeft" activeCell="A8" sqref="A8"/>
      <selection pane="bottomRight" activeCell="M805" sqref="M80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44630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+G804-香港マカオ台湾の患者・海外輸入症例・無症状病原体保有者!B806</f>
        <v>325</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W806" si="4555">+B805</f>
        <v>44628</v>
      </c>
      <c r="X805" s="122">
        <f t="shared" ref="X805:X806" si="4556">+G805</f>
        <v>337</v>
      </c>
      <c r="Y805">
        <f t="shared" ref="Y805" si="4557">+H805</f>
        <v>111857</v>
      </c>
      <c r="Z805" s="123">
        <f t="shared" ref="Z805:Z806" si="4558">+B805</f>
        <v>44628</v>
      </c>
      <c r="AA805">
        <f t="shared" ref="AA805" si="4559">+L805</f>
        <v>0</v>
      </c>
      <c r="AB805">
        <f t="shared" ref="AB805" si="4560">+M805</f>
        <v>4636</v>
      </c>
      <c r="AC805">
        <v>373</v>
      </c>
      <c r="AE805" s="1">
        <f t="shared" ref="AE805:AE806" si="4561">+B805</f>
        <v>44628</v>
      </c>
      <c r="AF805" s="293">
        <f>+G805-香港マカオ台湾の患者・海外輸入症例・無症状病原体保有者!B807</f>
        <v>337</v>
      </c>
    </row>
    <row r="806" spans="2:32" x14ac:dyDescent="0.55000000000000004">
      <c r="B806" s="220">
        <v>44629</v>
      </c>
      <c r="C806" s="48">
        <v>10</v>
      </c>
      <c r="D806" s="84"/>
      <c r="E806" s="110"/>
      <c r="F806" s="57">
        <v>12</v>
      </c>
      <c r="G806" s="48">
        <v>528</v>
      </c>
      <c r="H806" s="89">
        <f t="shared" ref="H806" si="4562">+H805+G806</f>
        <v>112385</v>
      </c>
      <c r="I806" s="89">
        <f t="shared" ref="I806" si="4563">+H806-M806-O806</f>
        <v>4610</v>
      </c>
      <c r="J806" s="48">
        <v>-1</v>
      </c>
      <c r="K806" s="56">
        <f t="shared" ref="K806" si="4564">+J806+K805</f>
        <v>7</v>
      </c>
      <c r="L806" s="48">
        <v>0</v>
      </c>
      <c r="M806" s="89">
        <f t="shared" ref="M806" si="4565">+L806+M805</f>
        <v>4636</v>
      </c>
      <c r="N806" s="48">
        <v>126</v>
      </c>
      <c r="O806" s="89">
        <f t="shared" ref="O806" si="4566">+N806+O805</f>
        <v>103139</v>
      </c>
      <c r="P806" s="111">
        <f t="shared" ref="P806"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+G806-香港マカオ台湾の患者・海外輸入症例・無症状病原体保有者!B808</f>
        <v>528</v>
      </c>
    </row>
    <row r="807" spans="2:32" x14ac:dyDescent="0.55000000000000004">
      <c r="B807" s="220"/>
      <c r="C807" s="48"/>
      <c r="D807" s="84"/>
      <c r="E807" s="110"/>
      <c r="F807" s="57"/>
      <c r="G807" s="48"/>
      <c r="H807" s="89"/>
      <c r="I807" s="89"/>
      <c r="J807" s="48"/>
      <c r="K807" s="56"/>
      <c r="L807" s="48"/>
      <c r="M807" s="89"/>
      <c r="N807" s="48"/>
      <c r="O807" s="89"/>
      <c r="P807" s="111"/>
      <c r="Q807" s="57"/>
      <c r="R807" s="48"/>
      <c r="S807" s="118"/>
      <c r="T807" s="57"/>
      <c r="U807" s="78"/>
      <c r="W807" s="1"/>
      <c r="X807" s="122"/>
      <c r="Z807" s="123"/>
      <c r="AE807" s="1"/>
      <c r="AF807" s="293"/>
    </row>
    <row r="808" spans="2:32" ht="18.5" thickBot="1" x14ac:dyDescent="0.6">
      <c r="B808" s="66"/>
      <c r="C808" s="59"/>
      <c r="D808" s="49"/>
      <c r="E808" s="61"/>
      <c r="F808" s="60"/>
      <c r="G808" s="48"/>
      <c r="H808" s="89"/>
      <c r="I808" s="89"/>
      <c r="J808" s="59"/>
      <c r="K808" s="56"/>
      <c r="L808" s="48"/>
      <c r="M808" s="89"/>
      <c r="N808" s="48"/>
      <c r="O808" s="89"/>
      <c r="P808" s="111"/>
      <c r="Q808" s="60"/>
      <c r="R808" s="48"/>
      <c r="S808" s="60"/>
      <c r="T808" s="60"/>
      <c r="U808" s="78"/>
      <c r="W808" s="1"/>
      <c r="X808" s="122"/>
      <c r="Z808" s="123"/>
      <c r="AE808" s="1"/>
      <c r="AF808" s="293"/>
    </row>
    <row r="809" spans="2:32" ht="9.5" customHeight="1" thickBot="1" x14ac:dyDescent="0.6">
      <c r="B809" s="66"/>
      <c r="C809" s="79"/>
      <c r="D809" s="80"/>
      <c r="E809" s="82"/>
      <c r="F809" s="95"/>
      <c r="G809" s="79"/>
      <c r="H809" s="82"/>
      <c r="I809" s="82"/>
      <c r="J809" s="79"/>
      <c r="K809" s="82"/>
      <c r="L809" s="79"/>
      <c r="M809" s="82"/>
      <c r="N809" s="83"/>
      <c r="O809" s="81"/>
      <c r="P809" s="94"/>
      <c r="Q809" s="95"/>
      <c r="R809" s="120"/>
      <c r="S809" s="95"/>
      <c r="T809" s="95"/>
      <c r="U809" s="67"/>
      <c r="AF809" s="293"/>
    </row>
    <row r="810" spans="2:32" x14ac:dyDescent="0.55000000000000004">
      <c r="AF810" s="293"/>
    </row>
    <row r="811" spans="2:32" ht="13" customHeight="1" x14ac:dyDescent="0.55000000000000004">
      <c r="E811" s="112"/>
      <c r="F811" s="113"/>
      <c r="G811" s="112" t="s">
        <v>80</v>
      </c>
      <c r="H811" s="113"/>
      <c r="I811" s="113"/>
      <c r="J811" s="113"/>
      <c r="U811" s="72"/>
      <c r="AF811" s="293"/>
    </row>
    <row r="812" spans="2:32" ht="13" customHeight="1" x14ac:dyDescent="0.55000000000000004">
      <c r="E812" s="112" t="s">
        <v>98</v>
      </c>
      <c r="F812" s="113"/>
      <c r="G812" s="295" t="s">
        <v>79</v>
      </c>
      <c r="H812" s="296"/>
      <c r="I812" s="112" t="s">
        <v>106</v>
      </c>
      <c r="J812" s="113"/>
      <c r="AF812" s="293"/>
    </row>
    <row r="813" spans="2:32" ht="13" customHeight="1" x14ac:dyDescent="0.55000000000000004">
      <c r="B813" s="129"/>
      <c r="E813" s="114" t="s">
        <v>108</v>
      </c>
      <c r="F813" s="113"/>
      <c r="G813" s="115"/>
      <c r="H813" s="115"/>
      <c r="I813" s="112" t="s">
        <v>107</v>
      </c>
      <c r="J813" s="113"/>
      <c r="AF813" s="293"/>
    </row>
    <row r="814" spans="2:32" ht="18.5" customHeight="1" x14ac:dyDescent="0.55000000000000004">
      <c r="E814" s="112" t="s">
        <v>96</v>
      </c>
      <c r="F814" s="113"/>
      <c r="G814" s="112" t="s">
        <v>97</v>
      </c>
      <c r="H814" s="113"/>
      <c r="I814" s="113"/>
      <c r="J814" s="113"/>
      <c r="AF814" s="293"/>
    </row>
    <row r="815" spans="2:32" ht="13" customHeight="1" x14ac:dyDescent="0.55000000000000004">
      <c r="E815" s="112" t="s">
        <v>98</v>
      </c>
      <c r="F815" s="113"/>
      <c r="G815" s="112" t="s">
        <v>99</v>
      </c>
      <c r="H815" s="113"/>
      <c r="I815" s="113"/>
      <c r="J815" s="113"/>
      <c r="AF815" s="293"/>
    </row>
    <row r="816" spans="2:32" ht="13" customHeight="1" x14ac:dyDescent="0.55000000000000004">
      <c r="E816" s="112" t="s">
        <v>98</v>
      </c>
      <c r="F816" s="113"/>
      <c r="G816" s="112" t="s">
        <v>100</v>
      </c>
      <c r="H816" s="113"/>
      <c r="I816" s="113"/>
      <c r="J816" s="113"/>
      <c r="AF816" s="293"/>
    </row>
    <row r="817" spans="5:32" ht="13" customHeight="1" x14ac:dyDescent="0.55000000000000004">
      <c r="E817" s="112" t="s">
        <v>101</v>
      </c>
      <c r="F817" s="113"/>
      <c r="G817" s="112" t="s">
        <v>102</v>
      </c>
      <c r="H817" s="113"/>
      <c r="I817" s="113"/>
      <c r="J817" s="113"/>
      <c r="AF817" s="293"/>
    </row>
    <row r="818" spans="5:32" ht="13" customHeight="1" x14ac:dyDescent="0.55000000000000004">
      <c r="E818" s="112" t="s">
        <v>103</v>
      </c>
      <c r="F818" s="113"/>
      <c r="G818" s="112" t="s">
        <v>104</v>
      </c>
      <c r="H818" s="113"/>
      <c r="I818" s="113"/>
      <c r="J818" s="113"/>
      <c r="AF818" s="293"/>
    </row>
    <row r="819" spans="5:32" x14ac:dyDescent="0.55000000000000004">
      <c r="AF819" s="293"/>
    </row>
    <row r="820" spans="5:32" x14ac:dyDescent="0.55000000000000004">
      <c r="AF820" s="293"/>
    </row>
    <row r="821" spans="5:32" x14ac:dyDescent="0.55000000000000004">
      <c r="AF821" s="293"/>
    </row>
    <row r="822" spans="5:32" x14ac:dyDescent="0.55000000000000004">
      <c r="AF822" s="293"/>
    </row>
    <row r="823" spans="5:32" x14ac:dyDescent="0.55000000000000004">
      <c r="AF823" s="293"/>
    </row>
    <row r="824" spans="5:32" x14ac:dyDescent="0.55000000000000004">
      <c r="AF824" s="293"/>
    </row>
    <row r="825" spans="5:32" x14ac:dyDescent="0.55000000000000004">
      <c r="AF825" s="293"/>
    </row>
    <row r="826" spans="5:32" x14ac:dyDescent="0.55000000000000004">
      <c r="AF826" s="293"/>
    </row>
    <row r="827" spans="5:32" x14ac:dyDescent="0.55000000000000004">
      <c r="AF827" s="293"/>
    </row>
  </sheetData>
  <mergeCells count="12">
    <mergeCell ref="G812:H81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14"/>
  <sheetViews>
    <sheetView topLeftCell="A6" zoomScale="96" zoomScaleNormal="96" workbookViewId="0">
      <pane xSplit="1" ySplit="2" topLeftCell="V803" activePane="bottomRight" state="frozen"/>
      <selection activeCell="A6" sqref="A6"/>
      <selection pane="topRight" activeCell="B6" sqref="B6"/>
      <selection pane="bottomLeft" activeCell="A8" sqref="A8"/>
      <selection pane="bottomRight" activeCell="AI814" sqref="AI81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05" si="10745">+BA745+1</f>
        <v>394</v>
      </c>
      <c r="BB749" s="129">
        <v>0</v>
      </c>
      <c r="BC749" s="27">
        <f t="shared" ref="BC749:BC754" si="10746">+BC748+BB749</f>
        <v>1104</v>
      </c>
      <c r="BD749" s="237">
        <f t="shared" ref="BD749:BD80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0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0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0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07"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5"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 si="13740">+B805+C804</f>
        <v>15836</v>
      </c>
      <c r="D805" s="153">
        <f t="shared" ref="D805"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 si="13742">+A805</f>
        <v>44629</v>
      </c>
      <c r="AA805" s="229">
        <f t="shared" ref="AA805" si="13743">+AF805+AL805+AR805</f>
        <v>259738</v>
      </c>
      <c r="AB805" s="229">
        <f t="shared" ref="AB805" si="13744">+AH805+AN805+AT805</f>
        <v>38307</v>
      </c>
      <c r="AC805" s="230">
        <f t="shared" ref="AC805" si="13745">+AJ805+AP805+AV805</f>
        <v>3722</v>
      </c>
      <c r="AD805" s="182">
        <f t="shared" ref="AD805" si="13746">+AF805-AF804</f>
        <v>11779</v>
      </c>
      <c r="AE805" s="242">
        <f t="shared" ref="AE805" si="13747">+AE804+AD805</f>
        <v>237452</v>
      </c>
      <c r="AF805" s="154">
        <v>238657</v>
      </c>
      <c r="AG805" s="183">
        <f t="shared" si="13020"/>
        <v>807</v>
      </c>
      <c r="AH805" s="154">
        <v>24486</v>
      </c>
      <c r="AI805" s="183">
        <f t="shared" si="13692"/>
        <v>291</v>
      </c>
      <c r="AJ805" s="184">
        <v>2869</v>
      </c>
      <c r="AK805" s="185">
        <f t="shared" ref="AK805" si="13748">+AL805-AL804</f>
        <v>0</v>
      </c>
      <c r="AL805" s="154">
        <v>82</v>
      </c>
      <c r="AM805" s="183">
        <f t="shared" ref="AM805" si="13749">+AN805-AN804</f>
        <v>0</v>
      </c>
      <c r="AN805" s="154">
        <v>79</v>
      </c>
      <c r="AO805" s="183">
        <f t="shared" ref="AO805" si="13750">+AP805-AP804</f>
        <v>0</v>
      </c>
      <c r="AP805" s="186">
        <v>0</v>
      </c>
      <c r="AQ805" s="185">
        <f t="shared" ref="AQ805" si="13751">+AR805-AR804</f>
        <v>77</v>
      </c>
      <c r="AR805" s="154">
        <v>20999</v>
      </c>
      <c r="AS805" s="183">
        <f t="shared" ref="AS805" si="13752">+AT805-AT804</f>
        <v>0</v>
      </c>
      <c r="AT805" s="154">
        <v>13742</v>
      </c>
      <c r="AU805" s="183">
        <f t="shared" ref="AU805" si="13753">+AV805-AV804</f>
        <v>0</v>
      </c>
      <c r="AV805" s="187">
        <v>853</v>
      </c>
      <c r="AW805" s="237">
        <f t="shared" si="11006"/>
        <v>644</v>
      </c>
      <c r="AX805" s="236">
        <f t="shared" ref="AX805" si="13754">+A805</f>
        <v>44629</v>
      </c>
      <c r="AY805" s="6">
        <v>4</v>
      </c>
      <c r="AZ805" s="237">
        <f t="shared" ref="AZ805" si="13755">+AZ804+AY805</f>
        <v>606</v>
      </c>
      <c r="BA805" s="237">
        <f t="shared" si="10745"/>
        <v>408</v>
      </c>
      <c r="BB805" s="129">
        <v>10</v>
      </c>
      <c r="BC805" s="27">
        <f t="shared" ref="BC805" si="13756">+BC804+BB805</f>
        <v>1178</v>
      </c>
      <c r="BD805" s="237">
        <f t="shared" si="10747"/>
        <v>443</v>
      </c>
      <c r="BE805" s="228">
        <f t="shared" ref="BE805" si="13757">+Z805</f>
        <v>44629</v>
      </c>
      <c r="BF805" s="131">
        <f t="shared" ref="BF805" si="13758">+B805</f>
        <v>126</v>
      </c>
      <c r="BG805" s="131">
        <f t="shared" ref="BG805" si="13759">+BI805</f>
        <v>15836</v>
      </c>
      <c r="BH805" s="228">
        <f t="shared" ref="BH805" si="13760">+A805</f>
        <v>44629</v>
      </c>
      <c r="BI805" s="131">
        <f t="shared" ref="BI805" si="13761">+C805</f>
        <v>15836</v>
      </c>
      <c r="BJ805" s="1">
        <f t="shared" ref="BJ805" si="13762">+BE805</f>
        <v>44629</v>
      </c>
      <c r="BK805">
        <f t="shared" ref="BK805" si="13763">+BM805-BL805</f>
        <v>435</v>
      </c>
      <c r="BL805">
        <f t="shared" ref="BL805" si="13764">+M805</f>
        <v>151</v>
      </c>
      <c r="BM805">
        <f t="shared" ref="BM805" si="13765">+L805</f>
        <v>586</v>
      </c>
      <c r="BN805" s="1">
        <f t="shared" ref="BN805" si="13766">+BJ805</f>
        <v>44629</v>
      </c>
      <c r="BO805">
        <f t="shared" ref="BO805" si="13767">+BO801+BM805</f>
        <v>13152</v>
      </c>
      <c r="BP805">
        <f t="shared" ref="BP805" si="13768">+BP801+BL805</f>
        <v>7660</v>
      </c>
      <c r="BQ805" s="178">
        <f t="shared" ref="BQ805" si="13769">+A805</f>
        <v>44629</v>
      </c>
      <c r="BR805">
        <f t="shared" ref="BR805" si="13770">+AF805</f>
        <v>238657</v>
      </c>
      <c r="BS805">
        <f t="shared" ref="BS805" si="13771">+AH805</f>
        <v>24486</v>
      </c>
      <c r="BT805">
        <f t="shared" ref="BT805" si="13772">+AJ805</f>
        <v>2869</v>
      </c>
      <c r="BU805">
        <v>15</v>
      </c>
      <c r="BV805">
        <f t="shared" ref="BV805" si="13773">+AD805</f>
        <v>11779</v>
      </c>
      <c r="BW805">
        <f t="shared" ref="BW805" si="13774">+BW801+BV805</f>
        <v>58126</v>
      </c>
      <c r="BX805" s="178">
        <f t="shared" ref="BX805" si="13775">+A805</f>
        <v>44629</v>
      </c>
      <c r="BY805">
        <f t="shared" ref="BY805" si="13776">+AL805</f>
        <v>82</v>
      </c>
      <c r="BZ805">
        <f t="shared" ref="BZ805" si="13777">+AN805</f>
        <v>79</v>
      </c>
      <c r="CA805">
        <f t="shared" ref="CA805" si="13778">+AP805</f>
        <v>0</v>
      </c>
      <c r="CB805" s="178">
        <f t="shared" ref="CB805" si="13779">+A805</f>
        <v>44629</v>
      </c>
      <c r="CC805">
        <f t="shared" ref="CC805" si="13780">+AR805</f>
        <v>20999</v>
      </c>
      <c r="CD805">
        <f t="shared" ref="CD805" si="13781">+AT805</f>
        <v>13742</v>
      </c>
      <c r="CE805">
        <f t="shared" ref="CE805" si="13782">+AV805</f>
        <v>853</v>
      </c>
      <c r="CF805" s="178">
        <f t="shared" ref="CF805" si="13783">+A805</f>
        <v>44629</v>
      </c>
      <c r="CG805">
        <f t="shared" ref="CG805" si="13784">+AD805</f>
        <v>11779</v>
      </c>
      <c r="CH805">
        <f t="shared" ref="CH805" si="13785">+AG805</f>
        <v>807</v>
      </c>
      <c r="CI805" s="178">
        <f t="shared" ref="CI805" si="13786">+A805</f>
        <v>44629</v>
      </c>
      <c r="CJ805">
        <f t="shared" ref="CJ805" si="13787">+AI805</f>
        <v>291</v>
      </c>
      <c r="CK805" s="1">
        <f t="shared" ref="CK805" si="13788">+Z805</f>
        <v>44629</v>
      </c>
      <c r="CL805" s="281">
        <f t="shared" ref="CL805" si="13789">+AD805</f>
        <v>11779</v>
      </c>
      <c r="CM805" s="1">
        <f t="shared" ref="CM805" si="13790">+Z805</f>
        <v>44629</v>
      </c>
      <c r="CN805" s="282">
        <f t="shared" ref="CN805" si="13791">+AI805</f>
        <v>291</v>
      </c>
      <c r="CO805" s="178">
        <f t="shared" ref="CO805" si="13792">+A805</f>
        <v>44629</v>
      </c>
      <c r="CP805">
        <f t="shared" ref="CP805" si="13793">+AQ805</f>
        <v>77</v>
      </c>
      <c r="CQ805">
        <f t="shared" ref="CQ805" si="13794">+AU805</f>
        <v>0</v>
      </c>
      <c r="CR805">
        <f t="shared" ref="CR805" si="13795">+AS805</f>
        <v>0</v>
      </c>
    </row>
    <row r="806" spans="1:96" ht="18" customHeight="1" x14ac:dyDescent="0.55000000000000004">
      <c r="A806" s="178"/>
      <c r="B806" s="239"/>
      <c r="C806" s="153"/>
      <c r="D806" s="153"/>
      <c r="E806" s="146"/>
      <c r="F806" s="146"/>
      <c r="G806" s="146"/>
      <c r="H806" s="134"/>
      <c r="I806" s="146"/>
      <c r="J806" s="134"/>
      <c r="K806" s="42"/>
      <c r="L806" s="145"/>
      <c r="M806" s="239"/>
      <c r="N806" s="134"/>
      <c r="O806" s="134"/>
      <c r="P806" s="146"/>
      <c r="Q806" s="146"/>
      <c r="R806" s="134"/>
      <c r="S806" s="134"/>
      <c r="T806" s="146"/>
      <c r="U806" s="146"/>
      <c r="V806" s="134"/>
      <c r="W806" s="42"/>
      <c r="X806" s="147"/>
      <c r="Y806" s="5"/>
      <c r="Z806" s="75"/>
      <c r="AA806" s="229"/>
      <c r="AB806" s="229"/>
      <c r="AC806" s="230"/>
      <c r="AD806" s="182"/>
      <c r="AE806" s="242"/>
      <c r="AF806" s="154"/>
      <c r="AG806" s="183"/>
      <c r="AH806" s="154"/>
      <c r="AI806" s="183"/>
      <c r="AJ806" s="184"/>
      <c r="AK806" s="185"/>
      <c r="AL806" s="154"/>
      <c r="AM806" s="183"/>
      <c r="AN806" s="154"/>
      <c r="AO806" s="183"/>
      <c r="AP806" s="186"/>
      <c r="AQ806" s="185"/>
      <c r="AR806" s="154"/>
      <c r="AS806" s="183"/>
      <c r="AT806" s="154"/>
      <c r="AU806" s="183"/>
      <c r="AV806" s="187"/>
      <c r="AW806" s="237"/>
      <c r="AX806" s="236"/>
      <c r="AY806" s="6"/>
      <c r="AZ806" s="237"/>
      <c r="BA806" s="237"/>
      <c r="BB806" s="129"/>
      <c r="BC806" s="27"/>
      <c r="BD806" s="237"/>
      <c r="BE806" s="228"/>
      <c r="BF806" s="131"/>
      <c r="BG806" s="131"/>
      <c r="BH806" s="228"/>
      <c r="BI806" s="131"/>
      <c r="BJ806" s="1"/>
      <c r="BN806" s="1"/>
      <c r="BQ806" s="178"/>
      <c r="BX806" s="178"/>
      <c r="CB806" s="178"/>
      <c r="CF806" s="178"/>
      <c r="CI806" s="178"/>
      <c r="CK806" s="1"/>
      <c r="CL806" s="281"/>
      <c r="CM806" s="1"/>
      <c r="CN806" s="282"/>
      <c r="CO806" s="178"/>
    </row>
    <row r="807" spans="1:96" ht="18" customHeight="1" x14ac:dyDescent="0.55000000000000004">
      <c r="A807" s="178"/>
      <c r="B807" s="239"/>
      <c r="C807" s="153"/>
      <c r="D807" s="153"/>
      <c r="E807" s="146"/>
      <c r="F807" s="146"/>
      <c r="G807" s="146"/>
      <c r="H807" s="134"/>
      <c r="I807" s="146"/>
      <c r="J807" s="134"/>
      <c r="K807" s="42"/>
      <c r="L807" s="145"/>
      <c r="M807" s="239"/>
      <c r="N807" s="134"/>
      <c r="O807" s="134"/>
      <c r="P807" s="146"/>
      <c r="Q807" s="146"/>
      <c r="R807" s="134"/>
      <c r="S807" s="134"/>
      <c r="T807" s="146"/>
      <c r="U807" s="146"/>
      <c r="V807" s="134"/>
      <c r="W807" s="42"/>
      <c r="X807" s="147"/>
      <c r="Y807" s="5"/>
      <c r="Z807" s="75"/>
      <c r="AA807" s="229"/>
      <c r="AB807" s="229"/>
      <c r="AC807" s="230"/>
      <c r="AD807" s="182"/>
      <c r="AE807" s="242"/>
      <c r="AF807" s="154"/>
      <c r="AG807" s="183"/>
      <c r="AH807" s="154"/>
      <c r="AI807" s="183"/>
      <c r="AJ807" s="184"/>
      <c r="AK807" s="185"/>
      <c r="AL807" s="154"/>
      <c r="AM807" s="183"/>
      <c r="AN807" s="154"/>
      <c r="AO807" s="183"/>
      <c r="AP807" s="186"/>
      <c r="AQ807" s="185"/>
      <c r="AR807" s="154"/>
      <c r="AS807" s="183"/>
      <c r="AT807" s="154"/>
      <c r="AU807" s="183"/>
      <c r="AV807" s="187"/>
      <c r="AW807" s="237"/>
      <c r="AX807" s="236"/>
      <c r="AY807" s="6"/>
      <c r="AZ807" s="237"/>
      <c r="BA807" s="237"/>
      <c r="BB807" s="129"/>
      <c r="BC807" s="27"/>
      <c r="BD807" s="237"/>
      <c r="BE807" s="228"/>
      <c r="BF807" s="131"/>
      <c r="BG807" s="131"/>
      <c r="BH807" s="228"/>
      <c r="BI807" s="131"/>
      <c r="BJ807" s="1"/>
      <c r="BN807" s="1"/>
      <c r="BQ807" s="178"/>
      <c r="BX807" s="178"/>
      <c r="CB807" s="178"/>
      <c r="CF807" s="178"/>
      <c r="CH807">
        <f t="shared" si="13393"/>
        <v>0</v>
      </c>
      <c r="CI807" s="178"/>
      <c r="CK807" s="1"/>
      <c r="CL807" s="281"/>
      <c r="CM807" s="1"/>
      <c r="CN807" s="282"/>
      <c r="CO807" s="178"/>
    </row>
    <row r="808" spans="1:96" ht="18" customHeight="1" x14ac:dyDescent="0.55000000000000004">
      <c r="A808" s="178"/>
      <c r="B808" s="239"/>
      <c r="C808" s="153"/>
      <c r="D808" s="153"/>
      <c r="E808" s="146"/>
      <c r="F808" s="146"/>
      <c r="G808" s="146"/>
      <c r="H808" s="134"/>
      <c r="I808" s="146"/>
      <c r="J808" s="134"/>
      <c r="K808" s="42"/>
      <c r="L808" s="145"/>
      <c r="M808" s="146"/>
      <c r="N808" s="134"/>
      <c r="O808" s="134"/>
      <c r="P808" s="146"/>
      <c r="Q808" s="146"/>
      <c r="R808" s="134"/>
      <c r="S808" s="134"/>
      <c r="T808" s="146"/>
      <c r="U808" s="146"/>
      <c r="V808" s="134"/>
      <c r="W808" s="42"/>
      <c r="X808" s="147"/>
      <c r="Y808" s="5"/>
      <c r="Z808" s="75"/>
      <c r="AA808" s="229"/>
      <c r="AB808" s="229"/>
      <c r="AC808" s="230"/>
      <c r="AD808" s="182"/>
      <c r="AE808" s="242"/>
      <c r="AF808" s="154"/>
      <c r="AG808" s="183"/>
      <c r="AH808" s="154"/>
      <c r="AI808" s="183"/>
      <c r="AJ808" s="184"/>
      <c r="AK808" s="185"/>
      <c r="AL808" s="154"/>
      <c r="AM808" s="183"/>
      <c r="AN808" s="154"/>
      <c r="AO808" s="183"/>
      <c r="AP808" s="186"/>
      <c r="AQ808" s="185"/>
      <c r="AR808" s="154"/>
      <c r="AS808" s="183"/>
      <c r="AT808" s="154"/>
      <c r="AU808" s="183"/>
      <c r="AV808" s="187"/>
      <c r="AW808" s="237"/>
      <c r="AX808" s="236"/>
      <c r="AY808" s="6"/>
      <c r="AZ808" s="237"/>
      <c r="BA808" s="237"/>
      <c r="BB808" s="129"/>
      <c r="BC808" s="27"/>
      <c r="BD808" s="237"/>
      <c r="BE808" s="228"/>
      <c r="BF808" s="131"/>
      <c r="BG808" s="131"/>
      <c r="BH808" s="228"/>
      <c r="BI808" s="131"/>
      <c r="BJ808" s="1"/>
      <c r="BN808" s="1"/>
      <c r="BQ808" s="178"/>
      <c r="BX808" s="178"/>
      <c r="CB808" s="178"/>
      <c r="CF808" s="178"/>
      <c r="CI808" s="178"/>
      <c r="CK808" s="1"/>
      <c r="CL808" s="281"/>
      <c r="CM808" s="1"/>
      <c r="CN808" s="282"/>
      <c r="CO808" s="178"/>
    </row>
    <row r="809" spans="1:96" ht="7" customHeight="1" thickBot="1" x14ac:dyDescent="0.6">
      <c r="A809" s="66"/>
      <c r="B809" s="145"/>
      <c r="C809" s="153"/>
      <c r="D809" s="146"/>
      <c r="E809" s="146"/>
      <c r="F809" s="146"/>
      <c r="G809" s="146"/>
      <c r="H809" s="134"/>
      <c r="I809" s="146"/>
      <c r="J809" s="134"/>
      <c r="K809" s="147"/>
      <c r="L809" s="145"/>
      <c r="M809" s="146"/>
      <c r="N809" s="134"/>
      <c r="O809" s="134"/>
      <c r="P809" s="146"/>
      <c r="Q809" s="146"/>
      <c r="R809" s="134"/>
      <c r="S809" s="134"/>
      <c r="T809" s="146"/>
      <c r="U809" s="146"/>
      <c r="V809" s="134"/>
      <c r="W809" s="42"/>
      <c r="X809" s="147"/>
      <c r="Z809" s="66"/>
      <c r="AA809" s="64"/>
      <c r="AB809" s="64"/>
      <c r="AC809" s="64"/>
      <c r="AD809" s="182"/>
      <c r="AE809" s="242"/>
      <c r="AF809" s="154"/>
      <c r="AG809" s="183"/>
      <c r="AH809" s="154"/>
      <c r="AI809" s="183"/>
      <c r="AJ809" s="184"/>
      <c r="AK809" s="185"/>
      <c r="AL809" s="154"/>
      <c r="AM809" s="183"/>
      <c r="AN809" s="154"/>
      <c r="AO809" s="183"/>
      <c r="AP809" s="186"/>
      <c r="AQ809" s="185"/>
      <c r="AR809" s="154"/>
      <c r="AS809" s="183"/>
      <c r="AT809" s="154"/>
      <c r="AU809" s="183"/>
      <c r="AV809" s="187"/>
    </row>
    <row r="810" spans="1:96" x14ac:dyDescent="0.5500000000000000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AE810">
        <f>SUM(AD443:AD448)</f>
        <v>190</v>
      </c>
      <c r="AY810" s="45" t="s">
        <v>475</v>
      </c>
      <c r="BB810" s="45" t="s">
        <v>474</v>
      </c>
      <c r="BV810">
        <f>SUM(BV442:BV809)</f>
        <v>227507</v>
      </c>
    </row>
    <row r="811" spans="1:96" x14ac:dyDescent="0.55000000000000004">
      <c r="B811">
        <f>SUM(B554:B584)</f>
        <v>832</v>
      </c>
      <c r="AI811" s="258">
        <f>SUM(AI189:AI558)</f>
        <v>205</v>
      </c>
      <c r="AY811" s="45">
        <f>SUM(AY359:AY413)</f>
        <v>69</v>
      </c>
      <c r="BB811" s="45">
        <f>SUM(BB374:BB413)</f>
        <v>941</v>
      </c>
    </row>
    <row r="812" spans="1:96" x14ac:dyDescent="0.55000000000000004">
      <c r="L812">
        <f>SUM(L97:L811)</f>
        <v>20163</v>
      </c>
      <c r="P812">
        <f>SUM(P97:P811)</f>
        <v>3789</v>
      </c>
      <c r="AD812">
        <f>SUM(AD188:AD194)</f>
        <v>82</v>
      </c>
      <c r="AY812" s="45" t="s">
        <v>686</v>
      </c>
    </row>
    <row r="813" spans="1:96" ht="15" customHeight="1" x14ac:dyDescent="0.55000000000000004">
      <c r="A813" s="129"/>
      <c r="D813">
        <f>SUM(B229:B259)</f>
        <v>435</v>
      </c>
      <c r="Z813" s="129"/>
      <c r="AA813" s="129"/>
      <c r="AB813" s="129"/>
      <c r="AC813" s="129"/>
      <c r="AF813">
        <f>SUM(AD188:AD558)</f>
        <v>10740</v>
      </c>
      <c r="AY813" s="45">
        <f>SUM(AY581:AY809)</f>
        <v>196</v>
      </c>
    </row>
    <row r="814" spans="1:96" x14ac:dyDescent="0.55000000000000004">
      <c r="AB814" s="45" t="s">
        <v>828</v>
      </c>
      <c r="AD814" s="45">
        <f>SUM(AD799:AD805)</f>
        <v>120237</v>
      </c>
      <c r="AE814" s="45"/>
      <c r="AF814" s="45"/>
      <c r="AG814" s="45"/>
      <c r="AH814" s="45"/>
      <c r="AI814" s="45">
        <f>SUM(AI799:AI805)</f>
        <v>1701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79"/>
  <sheetViews>
    <sheetView zoomScaleNormal="100" workbookViewId="0">
      <pane xSplit="3" ySplit="1" topLeftCell="D563" activePane="bottomRight" state="frozen"/>
      <selection pane="topRight" activeCell="C1" sqref="C1"/>
      <selection pane="bottomLeft" activeCell="A2" sqref="A2"/>
      <selection pane="bottomRight" activeCell="C570" sqref="C570"/>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68"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8"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8"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8"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8"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8"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8"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8"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8" ht="17.5" customHeight="1" x14ac:dyDescent="0.55000000000000004">
      <c r="B568" s="264">
        <f t="shared" ref="B568"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 si="632">+C568</f>
        <v>44629</v>
      </c>
      <c r="AH568" s="265">
        <f t="shared" ref="AH568" si="633">+AK568-AI568-AJ568</f>
        <v>82</v>
      </c>
      <c r="AI568" s="265">
        <f t="shared" ref="AI568" si="634">+H568</f>
        <v>2</v>
      </c>
      <c r="AJ568">
        <f t="shared" ref="AJ568" si="635">+D568</f>
        <v>42</v>
      </c>
      <c r="AK568" s="265">
        <f t="shared" ref="AK568" si="636">+B568</f>
        <v>126</v>
      </c>
    </row>
    <row r="569" spans="2:38" ht="17.5" customHeight="1" x14ac:dyDescent="0.55000000000000004">
      <c r="B569" s="264"/>
      <c r="C569" s="1"/>
      <c r="J569" s="264"/>
      <c r="AG569" s="1"/>
      <c r="AH569" s="265"/>
      <c r="AI569" s="265"/>
      <c r="AK569" s="265"/>
    </row>
    <row r="570" spans="2:38" ht="17.5" customHeight="1" x14ac:dyDescent="0.55000000000000004">
      <c r="B570" s="264"/>
      <c r="C570" s="1"/>
      <c r="E570" s="292"/>
      <c r="J570" s="264"/>
      <c r="AG570" s="1"/>
      <c r="AH570" s="265"/>
      <c r="AI570" s="265"/>
    </row>
    <row r="571" spans="2:38" x14ac:dyDescent="0.55000000000000004">
      <c r="B571" s="239"/>
      <c r="C571" s="1"/>
      <c r="AG571" s="277">
        <v>1</v>
      </c>
    </row>
    <row r="572" spans="2:38" s="263" customFormat="1" ht="5" customHeight="1" x14ac:dyDescent="0.55000000000000004">
      <c r="B572" s="262"/>
      <c r="C572" s="261"/>
      <c r="AF572" s="5"/>
    </row>
    <row r="573" spans="2:38" ht="5.5" customHeight="1" x14ac:dyDescent="0.55000000000000004">
      <c r="B573" s="255"/>
      <c r="C573" s="1"/>
    </row>
    <row r="574" spans="2:38" x14ac:dyDescent="0.55000000000000004">
      <c r="B574">
        <f>SUM(B2:B573)</f>
        <v>13485</v>
      </c>
      <c r="C574" s="1" t="s">
        <v>348</v>
      </c>
      <c r="D574" s="27">
        <f t="shared" ref="D574:J574" si="637">SUM(D2:D573)</f>
        <v>3750</v>
      </c>
      <c r="E574" s="27">
        <f t="shared" si="637"/>
        <v>3053</v>
      </c>
      <c r="F574" s="27">
        <f t="shared" si="637"/>
        <v>821</v>
      </c>
      <c r="G574" s="27">
        <f t="shared" si="637"/>
        <v>371</v>
      </c>
      <c r="H574">
        <f t="shared" si="637"/>
        <v>1433</v>
      </c>
      <c r="I574" s="27">
        <f t="shared" si="637"/>
        <v>747</v>
      </c>
      <c r="J574" s="27">
        <f t="shared" si="637"/>
        <v>3310</v>
      </c>
      <c r="K574">
        <f t="shared" ref="K574:AE574" si="638">SUM(K2:K573)</f>
        <v>383</v>
      </c>
      <c r="L574">
        <f t="shared" si="638"/>
        <v>10</v>
      </c>
      <c r="M574">
        <f t="shared" si="638"/>
        <v>32</v>
      </c>
      <c r="N574">
        <f t="shared" si="638"/>
        <v>76</v>
      </c>
      <c r="O574">
        <f t="shared" si="638"/>
        <v>629</v>
      </c>
      <c r="P574">
        <f t="shared" si="638"/>
        <v>17</v>
      </c>
      <c r="Q574">
        <f t="shared" si="638"/>
        <v>26</v>
      </c>
      <c r="R574">
        <f t="shared" si="638"/>
        <v>186</v>
      </c>
      <c r="S574">
        <f t="shared" si="638"/>
        <v>31</v>
      </c>
      <c r="T574">
        <f t="shared" si="638"/>
        <v>109</v>
      </c>
      <c r="U574">
        <f t="shared" si="638"/>
        <v>100</v>
      </c>
      <c r="V574">
        <f t="shared" si="638"/>
        <v>173</v>
      </c>
      <c r="W574">
        <f t="shared" si="638"/>
        <v>1</v>
      </c>
      <c r="X574">
        <f t="shared" si="638"/>
        <v>44</v>
      </c>
      <c r="Y574">
        <f t="shared" si="638"/>
        <v>150</v>
      </c>
      <c r="Z574">
        <f t="shared" si="638"/>
        <v>151</v>
      </c>
      <c r="AA574">
        <f t="shared" si="638"/>
        <v>1</v>
      </c>
      <c r="AB574">
        <f t="shared" si="638"/>
        <v>295</v>
      </c>
      <c r="AC574">
        <f t="shared" si="638"/>
        <v>58</v>
      </c>
      <c r="AD574">
        <f t="shared" si="638"/>
        <v>477</v>
      </c>
      <c r="AE574">
        <f t="shared" si="638"/>
        <v>361</v>
      </c>
      <c r="AL574" s="265"/>
    </row>
    <row r="575" spans="2:38" x14ac:dyDescent="0.55000000000000004">
      <c r="C575" s="1"/>
    </row>
    <row r="576" spans="2:38" ht="5" customHeight="1" x14ac:dyDescent="0.55000000000000004">
      <c r="C576" s="1"/>
    </row>
    <row r="579" spans="2:11" x14ac:dyDescent="0.55000000000000004">
      <c r="B579" s="239"/>
      <c r="K57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O81" sqref="O8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12"/>
  <sheetViews>
    <sheetView topLeftCell="A2" workbookViewId="0">
      <pane xSplit="2" ySplit="2" topLeftCell="G5" activePane="bottomRight" state="frozen"/>
      <selection activeCell="O24" sqref="O24"/>
      <selection pane="topRight" activeCell="O24" sqref="O24"/>
      <selection pane="bottomLeft" activeCell="O24" sqref="O24"/>
      <selection pane="bottomRight" activeCell="W609" sqref="W60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09" si="4459">+A574+1</f>
        <v>577</v>
      </c>
      <c r="B575" s="248"/>
      <c r="C575" s="45"/>
      <c r="D575" t="s">
        <v>797</v>
      </c>
      <c r="E575">
        <v>24</v>
      </c>
      <c r="F575">
        <f t="shared" ref="F575:F609"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 si="4889">+I608+H609</f>
        <v>997</v>
      </c>
      <c r="J609" s="129"/>
      <c r="K609" s="252">
        <f t="shared" ref="K609" si="4890">+K608+J609</f>
        <v>977</v>
      </c>
      <c r="L609" s="275">
        <f t="shared" ref="L609" si="4891">+L608+J609</f>
        <v>78</v>
      </c>
      <c r="M609" s="5"/>
      <c r="N609" s="252">
        <f t="shared" ref="N609" si="4892">+N608+M609</f>
        <v>3</v>
      </c>
      <c r="O609" s="129">
        <v>0</v>
      </c>
      <c r="P609" s="129"/>
      <c r="Q609" s="6"/>
      <c r="R609" s="276">
        <f t="shared" ref="R609" si="4893">+R608+Q609</f>
        <v>352</v>
      </c>
      <c r="S609" s="238">
        <f t="shared" ref="S609" si="4894">+S608+Q609</f>
        <v>591</v>
      </c>
      <c r="T609" s="253">
        <f t="shared" ref="T609" si="4895">+T608+O609-P609-Q609</f>
        <v>0</v>
      </c>
      <c r="U609" s="278">
        <f t="shared" ref="U609" si="4896">+G609</f>
        <v>44629</v>
      </c>
      <c r="V609" s="5">
        <f t="shared" ref="V609" si="4897">+H609</f>
        <v>0</v>
      </c>
      <c r="W609" s="27">
        <f t="shared" ref="W609" si="4898">+I609</f>
        <v>997</v>
      </c>
      <c r="X609" s="253">
        <f t="shared" ref="X609" si="4899">+X608+V609-J609</f>
        <v>16</v>
      </c>
      <c r="Y609" s="5">
        <f t="shared" ref="Y609" si="4900">+O609</f>
        <v>0</v>
      </c>
      <c r="Z609" s="250">
        <f t="shared" ref="Z609" si="4901">+Z608+Y609-P609-Q609</f>
        <v>0</v>
      </c>
    </row>
    <row r="610" spans="1:26" x14ac:dyDescent="0.55000000000000004">
      <c r="B610" s="248"/>
      <c r="C610" s="45"/>
      <c r="G610" s="1"/>
      <c r="H610" s="128"/>
      <c r="I610" s="285"/>
      <c r="J610" s="128"/>
      <c r="K610" s="286"/>
      <c r="L610" s="287"/>
      <c r="M610" s="285"/>
      <c r="N610" s="286"/>
      <c r="O610" s="128"/>
      <c r="P610" s="285"/>
      <c r="Q610" s="288"/>
      <c r="R610" s="289"/>
      <c r="S610" s="288"/>
      <c r="T610" s="128"/>
      <c r="U610" s="290"/>
      <c r="V610" s="285"/>
      <c r="W610" s="285"/>
      <c r="X610" s="128"/>
      <c r="Y610" s="285"/>
      <c r="Z610" s="128"/>
    </row>
    <row r="611" spans="1:26" ht="7.5" customHeight="1" x14ac:dyDescent="0.55000000000000004">
      <c r="H611" s="285"/>
      <c r="I611" s="285"/>
      <c r="J611" s="285"/>
      <c r="K611" s="285"/>
      <c r="L611" s="291"/>
      <c r="M611" s="285"/>
      <c r="N611" s="285"/>
      <c r="O611" s="285"/>
      <c r="P611" s="285"/>
      <c r="Q611" s="285"/>
      <c r="R611" s="291"/>
      <c r="S611" s="285"/>
      <c r="T611" s="285"/>
      <c r="U611" s="285"/>
      <c r="V611" s="285"/>
      <c r="W611" s="285"/>
      <c r="X611" s="128"/>
      <c r="Y611" s="285"/>
      <c r="Z611" s="128"/>
    </row>
    <row r="612" spans="1:26" x14ac:dyDescent="0.55000000000000004">
      <c r="H612" s="285"/>
      <c r="I612" s="285"/>
      <c r="J612" s="285"/>
      <c r="K612" s="285"/>
      <c r="L612" s="291"/>
      <c r="M612" s="285"/>
      <c r="N612" s="285"/>
      <c r="O612" s="285"/>
      <c r="P612" s="285"/>
      <c r="Q612" s="285"/>
      <c r="R612" s="291"/>
      <c r="S612" s="285"/>
      <c r="T612" s="285"/>
      <c r="U612" s="285"/>
      <c r="V612" s="285"/>
      <c r="W612" s="285"/>
      <c r="X612" s="128"/>
      <c r="Y612" s="285"/>
      <c r="Z61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2022-03-10T07:05:55Z</dcterms:modified>
</cp:coreProperties>
</file>