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8A08692-8A6E-4AA0-A0FA-B6D689006EA2}" xr6:coauthVersionLast="47" xr6:coauthVersionMax="47" xr10:uidLastSave="{00000000-0000-0000-0000-000000000000}"/>
  <bookViews>
    <workbookView xWindow="10180" yWindow="0" windowWidth="9020" windowHeight="9580"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817" i="5" l="1"/>
  <c r="D817" i="5" s="1"/>
  <c r="CR817" i="5"/>
  <c r="CQ817" i="5"/>
  <c r="CP817" i="5"/>
  <c r="CO817" i="5"/>
  <c r="CM817" i="5"/>
  <c r="CL817" i="5"/>
  <c r="CK817" i="5"/>
  <c r="CI817" i="5"/>
  <c r="CH817" i="5"/>
  <c r="CG817" i="5"/>
  <c r="CF817" i="5"/>
  <c r="CE817" i="5"/>
  <c r="CD817" i="5"/>
  <c r="CC817" i="5"/>
  <c r="CB817" i="5"/>
  <c r="CA817" i="5"/>
  <c r="BZ817" i="5"/>
  <c r="BY817" i="5"/>
  <c r="BX817" i="5"/>
  <c r="BV817" i="5"/>
  <c r="BW817" i="5" s="1"/>
  <c r="BT817" i="5"/>
  <c r="BS817" i="5"/>
  <c r="BR817" i="5"/>
  <c r="BQ817" i="5"/>
  <c r="BM817" i="5"/>
  <c r="BO817" i="5" s="1"/>
  <c r="BL817" i="5"/>
  <c r="BP817" i="5" s="1"/>
  <c r="BK817" i="5"/>
  <c r="BJ817" i="5"/>
  <c r="BN817" i="5" s="1"/>
  <c r="BH817" i="5"/>
  <c r="BF817" i="5"/>
  <c r="BE817" i="5"/>
  <c r="BD817" i="5"/>
  <c r="BC817" i="5"/>
  <c r="BA817" i="5"/>
  <c r="AZ817" i="5"/>
  <c r="AX817" i="5"/>
  <c r="AW817" i="5"/>
  <c r="AU817" i="5"/>
  <c r="AS817" i="5"/>
  <c r="AQ817" i="5"/>
  <c r="AO817" i="5"/>
  <c r="AM817" i="5"/>
  <c r="AK817" i="5"/>
  <c r="AG817" i="5"/>
  <c r="AI817" i="5"/>
  <c r="CN817" i="5" s="1"/>
  <c r="AD817" i="5"/>
  <c r="AE817" i="5" s="1"/>
  <c r="AC817" i="5"/>
  <c r="AB817" i="5"/>
  <c r="AA817" i="5"/>
  <c r="Z817" i="5"/>
  <c r="Y817" i="5"/>
  <c r="AJ580" i="7"/>
  <c r="AI580" i="7"/>
  <c r="AG580" i="7"/>
  <c r="J580" i="7"/>
  <c r="B580" i="7" s="1"/>
  <c r="AK580" i="7" s="1"/>
  <c r="AH580" i="7" s="1"/>
  <c r="Y621" i="6"/>
  <c r="Z621" i="6" s="1"/>
  <c r="V621" i="6"/>
  <c r="X621" i="6" s="1"/>
  <c r="U621" i="6"/>
  <c r="T621" i="6"/>
  <c r="S621" i="6"/>
  <c r="R621" i="6"/>
  <c r="N621" i="6"/>
  <c r="L621" i="6"/>
  <c r="K621" i="6"/>
  <c r="I621" i="6"/>
  <c r="W621" i="6" s="1"/>
  <c r="F621" i="6"/>
  <c r="A621" i="6"/>
  <c r="AF818" i="2"/>
  <c r="AE818" i="2"/>
  <c r="AB818" i="2"/>
  <c r="AA818" i="2"/>
  <c r="Z818" i="2"/>
  <c r="Y818" i="2"/>
  <c r="X818" i="2"/>
  <c r="W818" i="2"/>
  <c r="P818" i="2"/>
  <c r="O818" i="2"/>
  <c r="M818" i="2"/>
  <c r="K818" i="2"/>
  <c r="H818" i="2"/>
  <c r="AF817" i="2"/>
  <c r="AE817" i="2"/>
  <c r="AA817" i="2"/>
  <c r="Z817" i="2"/>
  <c r="X817" i="2"/>
  <c r="W817" i="2"/>
  <c r="P817" i="2"/>
  <c r="AJ579" i="7"/>
  <c r="AI579" i="7"/>
  <c r="AG579" i="7"/>
  <c r="J579" i="7"/>
  <c r="B579" i="7" s="1"/>
  <c r="AK579" i="7" s="1"/>
  <c r="AH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AH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CJ817" i="5" l="1"/>
  <c r="BI817" i="5"/>
  <c r="BG817" i="5" s="1"/>
  <c r="BK815" i="5"/>
  <c r="BE816" i="5"/>
  <c r="BJ816" i="5" s="1"/>
  <c r="BN816" i="5" s="1"/>
  <c r="CK816" i="5"/>
  <c r="BE815" i="5"/>
  <c r="BJ815" i="5" s="1"/>
  <c r="BN815" i="5" s="1"/>
  <c r="AH577" i="7"/>
  <c r="I818" i="2"/>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26"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26"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19"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3"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5" i="5"/>
  <c r="AS581" i="5"/>
  <c r="CR581" i="5" s="1"/>
  <c r="AG581" i="5"/>
  <c r="CH581" i="5" s="1"/>
  <c r="X58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8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8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8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2" i="5" s="1"/>
  <c r="CG443" i="5"/>
  <c r="AE82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3" i="5"/>
  <c r="CI378" i="5" l="1"/>
  <c r="CF378" i="5"/>
  <c r="CE378" i="5"/>
  <c r="CD378" i="5"/>
  <c r="CC378" i="5"/>
  <c r="CB378" i="5"/>
  <c r="CA378" i="5"/>
  <c r="BZ378" i="5"/>
  <c r="BY378" i="5"/>
  <c r="BX378" i="5"/>
  <c r="BT378" i="5"/>
  <c r="BS378" i="5"/>
  <c r="BR378" i="5"/>
  <c r="BQ378" i="5"/>
  <c r="BL378" i="5"/>
  <c r="BM378" i="5"/>
  <c r="BH378" i="5"/>
  <c r="BF378" i="5"/>
  <c r="BB82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86" i="7"/>
  <c r="AD586" i="7"/>
  <c r="AB586" i="7"/>
  <c r="G586" i="7"/>
  <c r="Y586" i="7"/>
  <c r="N586" i="7"/>
  <c r="E58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1"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3"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5" i="5"/>
  <c r="AD82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4" i="5"/>
  <c r="L82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D758" i="5"/>
  <c r="BI758" i="5"/>
  <c r="BG758" i="5" s="1"/>
  <c r="W435" i="6"/>
  <c r="I436" i="6"/>
  <c r="H325" i="2"/>
  <c r="Y324" i="2"/>
  <c r="M297" i="2"/>
  <c r="AB296" i="2"/>
  <c r="I296" i="2"/>
  <c r="D816" i="5" l="1"/>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86" i="7"/>
  <c r="T586" i="7"/>
  <c r="R586" i="7"/>
  <c r="Z586" i="7"/>
  <c r="AC58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17" i="2" l="1"/>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86" i="7"/>
  <c r="AJ371" i="7"/>
  <c r="S586" i="7"/>
  <c r="B371" i="7"/>
  <c r="AK371" i="7" s="1"/>
  <c r="AH371" i="7" s="1"/>
  <c r="U58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86" i="7"/>
  <c r="M586" i="7"/>
  <c r="K586" i="7"/>
  <c r="AJ392" i="7"/>
  <c r="I586"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17" i="2" l="1"/>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86" i="7"/>
  <c r="J586" i="7"/>
  <c r="AJ536" i="7"/>
  <c r="H586" i="7"/>
  <c r="AI536" i="7"/>
  <c r="B536" i="7"/>
  <c r="AK536" i="7" s="1"/>
  <c r="L58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86" i="7"/>
  <c r="D586" i="7"/>
  <c r="B573" i="7"/>
  <c r="AK573" i="7" s="1"/>
  <c r="AH573" i="7" s="1"/>
  <c r="AJ573" i="7"/>
  <c r="W614" i="6" l="1"/>
  <c r="I615" i="6"/>
  <c r="W615" i="6" l="1"/>
  <c r="I616" i="6"/>
  <c r="W616" i="6" l="1"/>
  <c r="I617" i="6"/>
  <c r="W617" i="6" l="1"/>
  <c r="I618" i="6"/>
  <c r="W618" i="6" l="1"/>
  <c r="I619" i="6"/>
  <c r="W619" i="6" l="1"/>
  <c r="I620" i="6"/>
  <c r="W620" i="6" s="1"/>
</calcChain>
</file>

<file path=xl/sharedStrings.xml><?xml version="1.0" encoding="utf-8"?>
<sst xmlns="http://schemas.openxmlformats.org/spreadsheetml/2006/main" count="1144" uniqueCount="845">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</sst>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FFFF"/>
      <color rgb="FFFF0000"/>
      <color rgb="FF0000FF"/>
      <color rgb="FFFFCC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国家衛健委発表に基づく感染状況!$AE$374:$AE$820</c:f>
              <c:numCache>
                <c:formatCode>m"月"d"日"</c:formatCode>
                <c:ptCount val="4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numCache>
            </c:numRef>
          </c:cat>
          <c:val>
            <c:numRef>
              <c:f>国家衛健委発表に基づく感染状況!$AF$374:$AF$820</c:f>
              <c:numCache>
                <c:formatCode>#,##0_);[Red]\(#,##0\)</c:formatCode>
                <c:ptCount val="4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香港マカオ台湾の患者・海外輸入症例・無症状病原体保有者!$CK$189:$CK$821</c:f>
              <c:numCache>
                <c:formatCode>m"月"d"日"</c:formatCode>
                <c:ptCount val="6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numCache>
            </c:numRef>
          </c:cat>
          <c:val>
            <c:numRef>
              <c:f>香港マカオ台湾の患者・海外輸入症例・無症状病原体保有者!$CL$189:$CL$821</c:f>
              <c:numCache>
                <c:formatCode>General</c:formatCode>
                <c:ptCount val="6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省市別輸入症例数変化!$D$2:$D$584</c:f>
              <c:numCache>
                <c:formatCode>General</c:formatCode>
                <c:ptCount val="58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省市別輸入症例数変化!$E$2:$E$584</c:f>
              <c:numCache>
                <c:formatCode>General</c:formatCode>
                <c:ptCount val="58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省市別輸入症例数変化!$F$2:$F$584</c:f>
              <c:numCache>
                <c:formatCode>General</c:formatCode>
                <c:ptCount val="58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省市別輸入症例数変化!$G$2:$G$584</c:f>
              <c:numCache>
                <c:formatCode>General</c:formatCode>
                <c:ptCount val="58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省市別輸入症例数変化!$H$2:$H$584</c:f>
              <c:numCache>
                <c:formatCode>General</c:formatCode>
                <c:ptCount val="58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省市別輸入症例数変化!$I$2:$I$584</c:f>
              <c:numCache>
                <c:formatCode>General</c:formatCode>
                <c:ptCount val="58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省市別輸入症例数変化!$J$2:$J$584</c:f>
              <c:numCache>
                <c:formatCode>0_);[Red]\(0\)</c:formatCode>
                <c:ptCount val="58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香港マカオ台湾の患者・海外輸入症例・無症状病原体保有者!$BR$29:$BR$821</c:f>
              <c:numCache>
                <c:formatCode>General</c:formatCode>
                <c:ptCount val="79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香港マカオ台湾の患者・海外輸入症例・無症状病原体保有者!$BS$29:$BS$821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香港マカオ台湾の患者・海外輸入症例・無症状病原体保有者!$BT$29:$BT$821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6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香港マカオ台湾の患者・海外輸入症例・無症状病原体保有者!$AX$169:$AX$821</c:f>
              <c:numCache>
                <c:formatCode>m"月"d"日"</c:formatCode>
                <c:ptCount val="6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numCache>
            </c:numRef>
          </c:cat>
          <c:val>
            <c:numRef>
              <c:f>香港マカオ台湾の患者・海外輸入症例・無症状病原体保有者!$AY$169:$AY$821</c:f>
              <c:numCache>
                <c:formatCode>General</c:formatCode>
                <c:ptCount val="65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香港マカオ台湾の患者・海外輸入症例・無症状病原体保有者!$AX$169:$AX$821</c:f>
              <c:numCache>
                <c:formatCode>m"月"d"日"</c:formatCode>
                <c:ptCount val="6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numCache>
            </c:numRef>
          </c:cat>
          <c:val>
            <c:numRef>
              <c:f>香港マカオ台湾の患者・海外輸入症例・無症状病原体保有者!$BB$169:$BB$821</c:f>
              <c:numCache>
                <c:formatCode>General</c:formatCode>
                <c:ptCount val="65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香港マカオ台湾の患者・海外輸入症例・無症状病原体保有者!$AX$169:$AX$821</c:f>
              <c:numCache>
                <c:formatCode>m"月"d"日"</c:formatCode>
                <c:ptCount val="6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numCache>
            </c:numRef>
          </c:cat>
          <c:val>
            <c:numRef>
              <c:f>香港マカオ台湾の患者・海外輸入症例・無症状病原体保有者!$AZ$169:$AZ$821</c:f>
              <c:numCache>
                <c:formatCode>General</c:formatCode>
                <c:ptCount val="65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香港マカオ台湾の患者・海外輸入症例・無症状病原体保有者!$AX$169:$AX$821</c:f>
              <c:numCache>
                <c:formatCode>m"月"d"日"</c:formatCode>
                <c:ptCount val="6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numCache>
            </c:numRef>
          </c:cat>
          <c:val>
            <c:numRef>
              <c:f>香港マカオ台湾の患者・海外輸入症例・無症状病原体保有者!$BC$169:$BC$821</c:f>
              <c:numCache>
                <c:formatCode>General</c:formatCode>
                <c:ptCount val="65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国家衛健委発表に基づく感染状況!$X$27:$X$821</c:f>
              <c:numCache>
                <c:formatCode>#,##0_);[Red]\(#,##0\)</c:formatCode>
                <c:ptCount val="7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国家衛健委発表に基づく感染状況!$Y$27:$Y$821</c:f>
              <c:numCache>
                <c:formatCode>General</c:formatCode>
                <c:ptCount val="7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国家衛健委発表に基づく感染状況!$AA$27:$AA$821</c:f>
              <c:numCache>
                <c:formatCode>General</c:formatCode>
                <c:ptCount val="7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国家衛健委発表に基づく感染状況!$AB$27:$AB$821</c:f>
              <c:numCache>
                <c:formatCode>General</c:formatCode>
                <c:ptCount val="7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国家衛健委発表に基づく感染状況!$X$27:$X$821</c:f>
              <c:numCache>
                <c:formatCode>#,##0_);[Red]\(#,##0\)</c:formatCode>
                <c:ptCount val="7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国家衛健委発表に基づく感染状況!$Y$27:$Y$821</c:f>
              <c:numCache>
                <c:formatCode>General</c:formatCode>
                <c:ptCount val="7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国家衛健委発表に基づく感染状況!$AA$27:$AA$821</c:f>
              <c:numCache>
                <c:formatCode>General</c:formatCode>
                <c:ptCount val="7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国家衛健委発表に基づく感染状況!$AB$27:$AB$821</c:f>
              <c:numCache>
                <c:formatCode>General</c:formatCode>
                <c:ptCount val="7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国家衛健委発表に基づく感染状況!$X$27:$X$821</c:f>
              <c:numCache>
                <c:formatCode>#,##0_);[Red]\(#,##0\)</c:formatCode>
                <c:ptCount val="7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国家衛健委発表に基づく感染状況!$Y$27:$Y$821</c:f>
              <c:numCache>
                <c:formatCode>General</c:formatCode>
                <c:ptCount val="7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国家衛健委発表に基づく感染状況!$AA$27:$AA$821</c:f>
              <c:numCache>
                <c:formatCode>General</c:formatCode>
                <c:ptCount val="7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国家衛健委発表に基づく感染状況!$AB$27:$AB$821</c:f>
              <c:numCache>
                <c:formatCode>General</c:formatCode>
                <c:ptCount val="7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国家衛健委発表に基づく感染状況!$X$27:$X$821</c:f>
              <c:numCache>
                <c:formatCode>#,##0_);[Red]\(#,##0\)</c:formatCode>
                <c:ptCount val="7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国家衛健委発表に基づく感染状況!$Y$27:$Y$821</c:f>
              <c:numCache>
                <c:formatCode>General</c:formatCode>
                <c:ptCount val="7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香港マカオ台湾の患者・海外輸入症例・無症状病原体保有者!$CO$485:$CO$821</c:f>
              <c:numCache>
                <c:formatCode>m"月"d"日"</c:formatCode>
                <c:ptCount val="3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numCache>
            </c:numRef>
          </c:cat>
          <c:val>
            <c:numRef>
              <c:f>香港マカオ台湾の患者・海外輸入症例・無症状病原体保有者!$CP$485:$CP$821</c:f>
              <c:numCache>
                <c:formatCode>General</c:formatCode>
                <c:ptCount val="33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香港マカオ台湾の患者・海外輸入症例・無症状病原体保有者!$CO$485:$CO$821</c:f>
              <c:numCache>
                <c:formatCode>m"月"d"日"</c:formatCode>
                <c:ptCount val="3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numCache>
            </c:numRef>
          </c:cat>
          <c:val>
            <c:numRef>
              <c:f>香港マカオ台湾の患者・海外輸入症例・無症状病原体保有者!$CQ$485:$CQ$821</c:f>
              <c:numCache>
                <c:formatCode>General</c:formatCode>
                <c:ptCount val="33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香港マカオ台湾の患者・海外輸入症例・無症状病原体保有者!$BJ$97:$BJ$820</c:f>
              <c:numCache>
                <c:formatCode>m"月"d"日"</c:formatCode>
                <c:ptCount val="7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numCache>
            </c:numRef>
          </c:cat>
          <c:val>
            <c:numRef>
              <c:f>香港マカオ台湾の患者・海外輸入症例・無症状病原体保有者!$BK$97:$BK$820</c:f>
              <c:numCache>
                <c:formatCode>General</c:formatCode>
                <c:ptCount val="72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香港マカオ台湾の患者・海外輸入症例・無症状病原体保有者!$BJ$97:$BJ$820</c:f>
              <c:numCache>
                <c:formatCode>m"月"d"日"</c:formatCode>
                <c:ptCount val="7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numCache>
            </c:numRef>
          </c:cat>
          <c:val>
            <c:numRef>
              <c:f>香港マカオ台湾の患者・海外輸入症例・無症状病原体保有者!$BL$97:$BL$820</c:f>
              <c:numCache>
                <c:formatCode>General</c:formatCode>
                <c:ptCount val="72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香港マカオ台湾の患者・海外輸入症例・無症状病原体保有者!$CJ$29:$CJ$821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香港マカオ台湾の患者・海外輸入症例・無症状病原体保有者!$CG$29:$CG$821</c:f>
              <c:numCache>
                <c:formatCode>General</c:formatCode>
                <c:ptCount val="7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香港マカオ台湾の患者・海外輸入症例・無症状病原体保有者!$CH$29:$CH$821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90">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香港マカオ台湾の患者・海外輸入症例・無症状病原体保有者!$CG$29:$CG$821</c:f>
              <c:numCache>
                <c:formatCode>General</c:formatCode>
                <c:ptCount val="7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香港マカオ台湾の患者・海外輸入症例・無症状病原体保有者!$CH$29:$CH$821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90">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国家衛健委発表に基づく感染状況!$AE$374:$AE$820</c:f>
              <c:numCache>
                <c:formatCode>m"月"d"日"</c:formatCode>
                <c:ptCount val="4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numCache>
            </c:numRef>
          </c:cat>
          <c:val>
            <c:numRef>
              <c:f>国家衛健委発表に基づく感染状況!$AF$374:$AF$820</c:f>
              <c:numCache>
                <c:formatCode>#,##0_);[Red]\(#,##0\)</c:formatCode>
                <c:ptCount val="4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8252223986837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省市別輸入症例数変化!$AH$2:$AH$582</c:f>
              <c:numCache>
                <c:formatCode>0_);[Red]\(0\)</c:formatCode>
                <c:ptCount val="58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省市別輸入症例数変化!$AI$2:$AI$582</c:f>
              <c:numCache>
                <c:formatCode>0_);[Red]\(0\)</c:formatCode>
                <c:ptCount val="58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numCache>
            </c:numRef>
          </c:cat>
          <c:val>
            <c:numRef>
              <c:f>省市別輸入症例数変化!$AJ$2:$AJ$582</c:f>
              <c:numCache>
                <c:formatCode>General</c:formatCode>
                <c:ptCount val="58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香港マカオ台湾の患者・海外輸入症例・無症状病原体保有者!$BN$97:$BN$819</c:f>
              <c:numCache>
                <c:formatCode>m"月"d"日"</c:formatCode>
                <c:ptCount val="7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numCache>
            </c:numRef>
          </c:cat>
          <c:val>
            <c:numRef>
              <c:f>香港マカオ台湾の患者・海外輸入症例・無症状病原体保有者!$BO$97:$BO$819</c:f>
              <c:numCache>
                <c:formatCode>General</c:formatCode>
                <c:ptCount val="72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香港マカオ台湾の患者・海外輸入症例・無症状病原体保有者!$BN$97:$BN$819</c:f>
              <c:numCache>
                <c:formatCode>m"月"d"日"</c:formatCode>
                <c:ptCount val="7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numCache>
            </c:numRef>
          </c:cat>
          <c:val>
            <c:numRef>
              <c:f>香港マカオ台湾の患者・海外輸入症例・無症状病原体保有者!$BP$97:$BP$819</c:f>
              <c:numCache>
                <c:formatCode>General</c:formatCode>
                <c:ptCount val="72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香港マカオ台湾の患者・海外輸入症例・無症状病原体保有者!$CM$189:$CM$820</c:f>
              <c:numCache>
                <c:formatCode>m"月"d"日"</c:formatCode>
                <c:ptCount val="6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numCache>
            </c:numRef>
          </c:cat>
          <c:val>
            <c:numRef>
              <c:f>香港マカオ台湾の患者・海外輸入症例・無症状病原体保有者!$CN$189:$CN$820</c:f>
              <c:numCache>
                <c:formatCode>General</c:formatCode>
                <c:ptCount val="6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香港マカオ台湾の患者・海外輸入症例・無症状病原体保有者!$CK$189:$CK$821</c:f>
              <c:numCache>
                <c:formatCode>m"月"d"日"</c:formatCode>
                <c:ptCount val="6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numCache>
            </c:numRef>
          </c:cat>
          <c:val>
            <c:numRef>
              <c:f>香港マカオ台湾の患者・海外輸入症例・無症状病原体保有者!$CL$189:$CL$821</c:f>
              <c:numCache>
                <c:formatCode>General</c:formatCode>
                <c:ptCount val="6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国家衛健委発表に基づく感染状況!$AA$27:$AA$821</c:f>
              <c:numCache>
                <c:formatCode>General</c:formatCode>
                <c:ptCount val="7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国家衛健委発表に基づく感染状況!$Z$27:$Z$821</c:f>
              <c:numCache>
                <c:formatCode>m"月"d"日"</c:formatCode>
                <c:ptCount val="7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numCache>
            </c:numRef>
          </c:cat>
          <c:val>
            <c:numRef>
              <c:f>国家衛健委発表に基づく感染状況!$AB$27:$AB$821</c:f>
              <c:numCache>
                <c:formatCode>General</c:formatCode>
                <c:ptCount val="7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香港マカオ台湾の患者・海外輸入症例・無症状病原体保有者!$BE$70:$BE$821</c:f>
              <c:numCache>
                <c:formatCode>m"月"d"日"</c:formatCode>
                <c:ptCount val="7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numCache>
            </c:numRef>
          </c:cat>
          <c:val>
            <c:numRef>
              <c:f>香港マカオ台湾の患者・海外輸入症例・無症状病原体保有者!$BF$70:$BF$821</c:f>
              <c:numCache>
                <c:formatCode>General</c:formatCode>
                <c:ptCount val="75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香港マカオ台湾の患者・海外輸入症例・無症状病原体保有者!$BE$70:$BE$821</c:f>
              <c:numCache>
                <c:formatCode>m"月"d"日"</c:formatCode>
                <c:ptCount val="7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numCache>
            </c:numRef>
          </c:cat>
          <c:val>
            <c:numRef>
              <c:f>香港マカオ台湾の患者・海外輸入症例・無症状病原体保有者!$BG$70:$BG$821</c:f>
              <c:numCache>
                <c:formatCode>General</c:formatCode>
                <c:ptCount val="75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香港マカオ台湾の患者・海外輸入症例・無症状病原体保有者!$BY$29:$BY$821</c:f>
              <c:numCache>
                <c:formatCode>General</c:formatCode>
                <c:ptCount val="79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香港マカオ台湾の患者・海外輸入症例・無症状病原体保有者!$BZ$29:$BZ$821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香港マカオ台湾の患者・海外輸入症例・無症状病原体保有者!$CA$29:$CA$821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香港マカオ台湾の患者・海外輸入症例・無症状病原体保有者!$CC$29:$CC$821</c:f>
              <c:numCache>
                <c:formatCode>General</c:formatCode>
                <c:ptCount val="79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香港マカオ台湾の患者・海外輸入症例・無症状病原体保有者!$CD$29:$CD$821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香港マカオ台湾の患者・海外輸入症例・無症状病原体保有者!$CE$29:$CE$821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香港マカオ台湾の患者・海外輸入症例・無症状病原体保有者!$CJ$29:$CJ$821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香港マカオ台湾の患者・海外輸入症例・無症状病原体保有者!$CG$29:$CG$821</c:f>
              <c:numCache>
                <c:formatCode>General</c:formatCode>
                <c:ptCount val="7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香港マカオ台湾の患者・海外輸入症例・無症状病原体保有者!$CF$29:$CF$821</c:f>
              <c:numCache>
                <c:formatCode>m"月"d"日"</c:formatCode>
                <c:ptCount val="7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numCache>
            </c:numRef>
          </c:cat>
          <c:val>
            <c:numRef>
              <c:f>香港マカオ台湾の患者・海外輸入症例・無症状病原体保有者!$CH$29:$CH$821</c:f>
              <c:numCache>
                <c:formatCode>General</c:formatCode>
                <c:ptCount val="7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9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香港マカオ台湾の患者・海外輸入症例・無症状病原体保有者!$CM$189:$CM$820</c:f>
              <c:numCache>
                <c:formatCode>m"月"d"日"</c:formatCode>
                <c:ptCount val="6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numCache>
            </c:numRef>
          </c:cat>
          <c:val>
            <c:numRef>
              <c:f>香港マカオ台湾の患者・海外輸入症例・無症状病原体保有者!$CN$189:$CN$820</c:f>
              <c:numCache>
                <c:formatCode>General</c:formatCode>
                <c:ptCount val="6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39"/>
  <sheetViews>
    <sheetView zoomScale="98" zoomScaleNormal="98" workbookViewId="0">
      <pane xSplit="2" ySplit="5" topLeftCell="C811" activePane="bottomRight" state="frozen"/>
      <selection pane="topRight" activeCell="C1" sqref="C1"/>
      <selection pane="bottomLeft" activeCell="A8" sqref="A8"/>
      <selection pane="bottomRight" activeCell="C819" sqref="C81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44642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+G804-香港マカオ台湾の患者・海外輸入症例・無症状病原体保有者!B818</f>
        <v>325</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+G805-香港マカオ台湾の患者・海外輸入症例・無症状病原体保有者!B819</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+G806-香港マカオ台湾の患者・海外輸入症例・無症状病原体保有者!B820</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+G807-香港マカオ台湾の患者・海外輸入症例・無症状病原体保有者!B821</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+G808-香港マカオ台湾の患者・海外輸入症例・無症状病原体保有者!B822</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+G809-香港マカオ台湾の患者・海外輸入症例・無症状病原体保有者!B823</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+G810-香港マカオ台湾の患者・海外輸入症例・無症状病原体保有者!B824</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+G811-香港マカオ台湾の患者・海外輸入症例・無症状病原体保有者!B825</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c r="C819" s="48"/>
      <c r="D819" s="84"/>
      <c r="E819" s="110"/>
      <c r="F819" s="57"/>
      <c r="G819" s="48"/>
      <c r="H819" s="89"/>
      <c r="I819" s="89"/>
      <c r="J819" s="48"/>
      <c r="K819" s="56"/>
      <c r="L819" s="48"/>
      <c r="M819" s="89"/>
      <c r="N819" s="48"/>
      <c r="O819" s="89"/>
      <c r="P819" s="111"/>
      <c r="Q819" s="57"/>
      <c r="R819" s="48"/>
      <c r="S819" s="118"/>
      <c r="T819" s="57"/>
      <c r="U819" s="78"/>
      <c r="W819" s="1"/>
      <c r="X819" s="122"/>
      <c r="Z819" s="123"/>
      <c r="AE819" s="1"/>
      <c r="AF819" s="293"/>
    </row>
    <row r="820" spans="2:32" ht="18.5" thickBot="1" x14ac:dyDescent="0.6">
      <c r="B820" s="66"/>
      <c r="C820" s="59"/>
      <c r="D820" s="49"/>
      <c r="E820" s="61"/>
      <c r="F820" s="60"/>
      <c r="G820" s="48"/>
      <c r="H820" s="89"/>
      <c r="I820" s="89"/>
      <c r="J820" s="59"/>
      <c r="K820" s="56"/>
      <c r="L820" s="48"/>
      <c r="M820" s="89"/>
      <c r="N820" s="48"/>
      <c r="O820" s="89"/>
      <c r="P820" s="111"/>
      <c r="Q820" s="60"/>
      <c r="R820" s="48"/>
      <c r="S820" s="60"/>
      <c r="T820" s="60"/>
      <c r="U820" s="78"/>
      <c r="W820" s="1"/>
      <c r="X820" s="122"/>
      <c r="Z820" s="123"/>
      <c r="AE820" s="1"/>
      <c r="AF820" s="293"/>
    </row>
    <row r="821" spans="2:32" ht="9.5" customHeight="1" thickBot="1" x14ac:dyDescent="0.6">
      <c r="B821" s="66"/>
      <c r="C821" s="79"/>
      <c r="D821" s="80"/>
      <c r="E821" s="82"/>
      <c r="F821" s="95"/>
      <c r="G821" s="79"/>
      <c r="H821" s="82"/>
      <c r="I821" s="82"/>
      <c r="J821" s="79"/>
      <c r="K821" s="82"/>
      <c r="L821" s="79"/>
      <c r="M821" s="82"/>
      <c r="N821" s="83"/>
      <c r="O821" s="81"/>
      <c r="P821" s="94"/>
      <c r="Q821" s="95"/>
      <c r="R821" s="120"/>
      <c r="S821" s="95"/>
      <c r="T821" s="95"/>
      <c r="U821" s="67"/>
      <c r="AF821" s="293"/>
    </row>
    <row r="822" spans="2:32" x14ac:dyDescent="0.55000000000000004">
      <c r="AF822" s="293"/>
    </row>
    <row r="823" spans="2:32" ht="13" customHeight="1" x14ac:dyDescent="0.55000000000000004">
      <c r="E823" s="112"/>
      <c r="F823" s="113"/>
      <c r="G823" s="112" t="s">
        <v>80</v>
      </c>
      <c r="H823" s="113"/>
      <c r="I823" s="113"/>
      <c r="J823" s="113"/>
      <c r="U823" s="72"/>
      <c r="AF823" s="293"/>
    </row>
    <row r="824" spans="2:32" ht="13" customHeight="1" x14ac:dyDescent="0.55000000000000004">
      <c r="E824" s="112" t="s">
        <v>98</v>
      </c>
      <c r="F824" s="113"/>
      <c r="G824" s="295" t="s">
        <v>79</v>
      </c>
      <c r="H824" s="296"/>
      <c r="I824" s="112" t="s">
        <v>106</v>
      </c>
      <c r="J824" s="113"/>
      <c r="AF824" s="293"/>
    </row>
    <row r="825" spans="2:32" ht="13" customHeight="1" x14ac:dyDescent="0.55000000000000004">
      <c r="B825" s="129"/>
      <c r="E825" s="114" t="s">
        <v>108</v>
      </c>
      <c r="F825" s="113"/>
      <c r="G825" s="115"/>
      <c r="H825" s="115"/>
      <c r="I825" s="112" t="s">
        <v>107</v>
      </c>
      <c r="J825" s="113"/>
      <c r="AF825" s="293"/>
    </row>
    <row r="826" spans="2:32" ht="18.5" customHeight="1" x14ac:dyDescent="0.55000000000000004">
      <c r="E826" s="112" t="s">
        <v>96</v>
      </c>
      <c r="F826" s="113"/>
      <c r="G826" s="112" t="s">
        <v>97</v>
      </c>
      <c r="H826" s="113"/>
      <c r="I826" s="113"/>
      <c r="J826" s="113"/>
      <c r="AF826" s="293"/>
    </row>
    <row r="827" spans="2:32" ht="13" customHeight="1" x14ac:dyDescent="0.55000000000000004">
      <c r="E827" s="112" t="s">
        <v>98</v>
      </c>
      <c r="F827" s="113"/>
      <c r="G827" s="112" t="s">
        <v>99</v>
      </c>
      <c r="H827" s="113"/>
      <c r="I827" s="113"/>
      <c r="J827" s="113"/>
      <c r="AF827" s="293"/>
    </row>
    <row r="828" spans="2:32" ht="13" customHeight="1" x14ac:dyDescent="0.55000000000000004">
      <c r="E828" s="112" t="s">
        <v>98</v>
      </c>
      <c r="F828" s="113"/>
      <c r="G828" s="112" t="s">
        <v>100</v>
      </c>
      <c r="H828" s="113"/>
      <c r="I828" s="113"/>
      <c r="J828" s="113"/>
      <c r="AF828" s="293"/>
    </row>
    <row r="829" spans="2:32" ht="13" customHeight="1" x14ac:dyDescent="0.55000000000000004">
      <c r="E829" s="112" t="s">
        <v>101</v>
      </c>
      <c r="F829" s="113"/>
      <c r="G829" s="112" t="s">
        <v>102</v>
      </c>
      <c r="H829" s="113"/>
      <c r="I829" s="113"/>
      <c r="J829" s="113"/>
      <c r="AF829" s="293"/>
    </row>
    <row r="830" spans="2:32" ht="13" customHeight="1" x14ac:dyDescent="0.55000000000000004">
      <c r="E830" s="112" t="s">
        <v>103</v>
      </c>
      <c r="F830" s="113"/>
      <c r="G830" s="112" t="s">
        <v>104</v>
      </c>
      <c r="H830" s="113"/>
      <c r="I830" s="113"/>
      <c r="J830" s="113"/>
      <c r="AF830" s="293"/>
    </row>
    <row r="831" spans="2:32" x14ac:dyDescent="0.55000000000000004">
      <c r="AF831" s="293"/>
    </row>
    <row r="832" spans="2:32" x14ac:dyDescent="0.55000000000000004">
      <c r="AF832" s="293"/>
    </row>
    <row r="833" spans="32:32" x14ac:dyDescent="0.55000000000000004">
      <c r="AF833" s="293"/>
    </row>
    <row r="834" spans="32:32" x14ac:dyDescent="0.55000000000000004">
      <c r="AF834" s="293"/>
    </row>
    <row r="835" spans="32:32" x14ac:dyDescent="0.55000000000000004">
      <c r="AF835" s="293"/>
    </row>
    <row r="836" spans="32:32" x14ac:dyDescent="0.55000000000000004">
      <c r="AF836" s="293"/>
    </row>
    <row r="837" spans="32:32" x14ac:dyDescent="0.55000000000000004">
      <c r="AF837" s="293"/>
    </row>
    <row r="838" spans="32:32" x14ac:dyDescent="0.55000000000000004">
      <c r="AF838" s="293"/>
    </row>
    <row r="839" spans="32:32" x14ac:dyDescent="0.55000000000000004">
      <c r="AF839" s="293"/>
    </row>
  </sheetData>
  <mergeCells count="12">
    <mergeCell ref="G824:H82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6"/>
  <sheetViews>
    <sheetView tabSelected="1" topLeftCell="A6" zoomScale="96" zoomScaleNormal="96" workbookViewId="0">
      <pane xSplit="1" ySplit="2" topLeftCell="B811" activePane="bottomRight" state="frozen"/>
      <selection activeCell="A6" sqref="A6"/>
      <selection pane="topRight" activeCell="B6" sqref="B6"/>
      <selection pane="bottomLeft" activeCell="A8" sqref="A8"/>
      <selection pane="bottomRight" activeCell="C817" sqref="C817"/>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19"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+Y815+1</f>
        <v>628</v>
      </c>
      <c r="Z816" s="75">
        <f t="shared" ref="Z816" si="14302">+A816</f>
        <v>44640</v>
      </c>
      <c r="AA816" s="229">
        <f t="shared" ref="AA816" si="14303">+AF816+AL816+AR816</f>
        <v>299045</v>
      </c>
      <c r="AB816" s="229">
        <f t="shared" ref="AB816" si="14304">+AH816+AN816+AT816</f>
        <v>48314</v>
      </c>
      <c r="AC816" s="230">
        <f t="shared" ref="AC816" si="14305">+AJ816+AP816+AV816</f>
        <v>6749</v>
      </c>
      <c r="AD816" s="182">
        <f>+AF816-AF815</f>
        <v>1275</v>
      </c>
      <c r="AE816" s="242">
        <f>+AE815+AD816</f>
        <v>275853</v>
      </c>
      <c r="AF816" s="154">
        <v>277058</v>
      </c>
      <c r="AG816" s="183">
        <f>+AH816-AH815</f>
        <v>842</v>
      </c>
      <c r="AH816" s="154">
        <v>34493</v>
      </c>
      <c r="AI816" s="183">
        <f>+AJ816-AJ815</f>
        <v>246</v>
      </c>
      <c r="AJ816" s="184">
        <v>5896</v>
      </c>
      <c r="AK816" s="185">
        <f>+AL816-AL815</f>
        <v>0</v>
      </c>
      <c r="AL816" s="154">
        <v>82</v>
      </c>
      <c r="AM816" s="183">
        <f>+AN816-AN815</f>
        <v>0</v>
      </c>
      <c r="AN816" s="154">
        <v>79</v>
      </c>
      <c r="AO816" s="183">
        <f>+AP816-AP815</f>
        <v>0</v>
      </c>
      <c r="AP816" s="186">
        <v>0</v>
      </c>
      <c r="AQ816" s="185">
        <f>+AR816-AR815</f>
        <v>121</v>
      </c>
      <c r="AR816" s="154">
        <v>21905</v>
      </c>
      <c r="AS816" s="183">
        <f>+AT816-AT815</f>
        <v>0</v>
      </c>
      <c r="AT816" s="154">
        <v>13742</v>
      </c>
      <c r="AU816" s="183">
        <f>+AV816-AV815</f>
        <v>0</v>
      </c>
      <c r="AV816" s="187">
        <v>853</v>
      </c>
      <c r="AW816" s="237">
        <f>+AW815+1</f>
        <v>655</v>
      </c>
      <c r="AX816" s="236">
        <f t="shared" ref="AX816" si="14306">+A816</f>
        <v>44640</v>
      </c>
      <c r="AY816" s="6">
        <v>4</v>
      </c>
      <c r="AZ816" s="237">
        <f>+AZ815+AY816</f>
        <v>656</v>
      </c>
      <c r="BA816" s="237">
        <f>+BA812+1</f>
        <v>410</v>
      </c>
      <c r="BB816" s="129">
        <v>51</v>
      </c>
      <c r="BC816" s="27">
        <f>+BC815+BB816</f>
        <v>1489</v>
      </c>
      <c r="BD816" s="237">
        <f>+BD812+1</f>
        <v>445</v>
      </c>
      <c r="BE816" s="228">
        <f t="shared" ref="BE816" si="14307">+Z816</f>
        <v>44640</v>
      </c>
      <c r="BF816" s="131">
        <f t="shared" ref="BF816" si="14308">+B816</f>
        <v>80</v>
      </c>
      <c r="BG816" s="131">
        <f t="shared" ref="BG816" si="14309">+BI816</f>
        <v>16920</v>
      </c>
      <c r="BH816" s="228">
        <f t="shared" ref="BH816" si="14310">+A816</f>
        <v>44640</v>
      </c>
      <c r="BI816" s="131">
        <f t="shared" ref="BI816" si="14311">+C816</f>
        <v>16920</v>
      </c>
      <c r="BJ816" s="1">
        <f t="shared" ref="BJ816" si="14312">+BE816</f>
        <v>44640</v>
      </c>
      <c r="BK816">
        <f t="shared" ref="BK816" si="14313">+BM816-BL816</f>
        <v>2384</v>
      </c>
      <c r="BL816">
        <f t="shared" ref="BL816" si="14314">+M816</f>
        <v>108</v>
      </c>
      <c r="BM816">
        <f t="shared" ref="BM816" si="14315">+L816</f>
        <v>2492</v>
      </c>
      <c r="BN816" s="1">
        <f t="shared" ref="BN816" si="14316">+BJ816</f>
        <v>44640</v>
      </c>
      <c r="BO816">
        <f>+BO812+BM816</f>
        <v>18162</v>
      </c>
      <c r="BP816">
        <f>+BP812+BL816</f>
        <v>7916</v>
      </c>
      <c r="BQ816" s="178">
        <f t="shared" ref="BQ816" si="14317">+A816</f>
        <v>44640</v>
      </c>
      <c r="BR816">
        <f t="shared" ref="BR816" si="14318">+AF816</f>
        <v>277058</v>
      </c>
      <c r="BS816">
        <f t="shared" ref="BS816" si="14319">+AH816</f>
        <v>34493</v>
      </c>
      <c r="BT816">
        <f t="shared" ref="BT816" si="14320">+AJ816</f>
        <v>5896</v>
      </c>
      <c r="BU816">
        <v>15</v>
      </c>
      <c r="BV816">
        <f t="shared" ref="BV816" si="14321">+AD816</f>
        <v>1275</v>
      </c>
      <c r="BW816">
        <f>+BW812+BV816</f>
        <v>71167</v>
      </c>
      <c r="BX816" s="178">
        <f t="shared" ref="BX816" si="14322">+A816</f>
        <v>44640</v>
      </c>
      <c r="BY816">
        <f t="shared" ref="BY816" si="14323">+AL816</f>
        <v>82</v>
      </c>
      <c r="BZ816">
        <f t="shared" ref="BZ816" si="14324">+AN816</f>
        <v>79</v>
      </c>
      <c r="CA816">
        <f t="shared" ref="CA816" si="14325">+AP816</f>
        <v>0</v>
      </c>
      <c r="CB816" s="178">
        <f t="shared" ref="CB816" si="14326">+A816</f>
        <v>44640</v>
      </c>
      <c r="CC816">
        <f t="shared" ref="CC816" si="14327">+AR816</f>
        <v>21905</v>
      </c>
      <c r="CD816">
        <f t="shared" ref="CD816" si="14328">+AT816</f>
        <v>13742</v>
      </c>
      <c r="CE816">
        <f t="shared" ref="CE816" si="14329">+AV816</f>
        <v>853</v>
      </c>
      <c r="CF816" s="178">
        <f t="shared" ref="CF816" si="14330">+A816</f>
        <v>44640</v>
      </c>
      <c r="CG816">
        <f t="shared" ref="CG816" si="14331">+AD816</f>
        <v>1275</v>
      </c>
      <c r="CH816">
        <f t="shared" ref="CH816" si="14332">+AG816</f>
        <v>842</v>
      </c>
      <c r="CI816" s="178">
        <f t="shared" ref="CI816" si="14333">+A816</f>
        <v>44640</v>
      </c>
      <c r="CJ816">
        <f t="shared" ref="CJ816" si="14334">+AI816</f>
        <v>246</v>
      </c>
      <c r="CK816" s="1">
        <f t="shared" ref="CK816" si="14335">+Z816</f>
        <v>44640</v>
      </c>
      <c r="CL816" s="281">
        <f t="shared" ref="CL816" si="14336">+AD816</f>
        <v>1275</v>
      </c>
      <c r="CM816" s="1">
        <f t="shared" ref="CM816" si="14337">+Z816</f>
        <v>44640</v>
      </c>
      <c r="CN816" s="282">
        <f t="shared" ref="CN816" si="14338">+AI816</f>
        <v>246</v>
      </c>
      <c r="CO816" s="178">
        <f t="shared" ref="CO816" si="14339">+A816</f>
        <v>44640</v>
      </c>
      <c r="CP816">
        <f t="shared" ref="CP816" si="14340">+AQ816</f>
        <v>121</v>
      </c>
      <c r="CQ816">
        <f t="shared" ref="CQ816" si="14341">+AU816</f>
        <v>0</v>
      </c>
      <c r="CR816">
        <f t="shared" ref="CR816" si="14342">+AS816</f>
        <v>0</v>
      </c>
    </row>
    <row r="817" spans="1:96" ht="18" customHeight="1" x14ac:dyDescent="0.55000000000000004">
      <c r="A817" s="178">
        <v>44641</v>
      </c>
      <c r="B817" s="239">
        <v>57</v>
      </c>
      <c r="C817" s="183">
        <f>+B817+C816-1</f>
        <v>16976</v>
      </c>
      <c r="D817" s="153">
        <f t="shared" ref="D817" si="14343">+C817-F817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+Y816+1</f>
        <v>629</v>
      </c>
      <c r="Z817" s="75">
        <f t="shared" ref="Z817" si="14344">+A817</f>
        <v>44641</v>
      </c>
      <c r="AA817" s="229">
        <f t="shared" ref="AA817" si="14345">+AF817+AL817+AR817</f>
        <v>300270</v>
      </c>
      <c r="AB817" s="229">
        <f t="shared" ref="AB817" si="14346">+AH817+AN817+AT817</f>
        <v>48706</v>
      </c>
      <c r="AC817" s="230">
        <f t="shared" ref="AC817" si="14347">+AJ817+AP817+AV817</f>
        <v>6972</v>
      </c>
      <c r="AD817" s="182">
        <f>+AF817-AF816</f>
        <v>1127</v>
      </c>
      <c r="AE817" s="242">
        <f>+AE816+AD817</f>
        <v>276980</v>
      </c>
      <c r="AF817" s="154">
        <v>278185</v>
      </c>
      <c r="AG817" s="183">
        <f>+AH817-AH816</f>
        <v>392</v>
      </c>
      <c r="AH817" s="154">
        <v>34885</v>
      </c>
      <c r="AI817" s="183">
        <f>+AJ817-AJ816</f>
        <v>223</v>
      </c>
      <c r="AJ817" s="184">
        <v>6119</v>
      </c>
      <c r="AK817" s="185">
        <f>+AL817-AL816</f>
        <v>0</v>
      </c>
      <c r="AL817" s="154">
        <v>82</v>
      </c>
      <c r="AM817" s="183">
        <f>+AN817-AN816</f>
        <v>0</v>
      </c>
      <c r="AN817" s="154">
        <v>79</v>
      </c>
      <c r="AO817" s="183">
        <f>+AP817-AP816</f>
        <v>0</v>
      </c>
      <c r="AP817" s="186">
        <v>0</v>
      </c>
      <c r="AQ817" s="185">
        <f>+AR817-AR816</f>
        <v>98</v>
      </c>
      <c r="AR817" s="154">
        <v>22003</v>
      </c>
      <c r="AS817" s="183">
        <f>+AT817-AT816</f>
        <v>0</v>
      </c>
      <c r="AT817" s="154">
        <v>13742</v>
      </c>
      <c r="AU817" s="183">
        <f>+AV817-AV816</f>
        <v>0</v>
      </c>
      <c r="AV817" s="187">
        <v>853</v>
      </c>
      <c r="AW817" s="237">
        <f>+AW816+1</f>
        <v>656</v>
      </c>
      <c r="AX817" s="236">
        <f t="shared" ref="AX817" si="14348">+A817</f>
        <v>44641</v>
      </c>
      <c r="AY817" s="6">
        <v>6</v>
      </c>
      <c r="AZ817" s="237">
        <f>+AZ816+AY817</f>
        <v>662</v>
      </c>
      <c r="BA817" s="237">
        <f>+BA813+1</f>
        <v>411</v>
      </c>
      <c r="BB817" s="129">
        <v>11</v>
      </c>
      <c r="BC817" s="27">
        <f>+BC816+BB817</f>
        <v>1500</v>
      </c>
      <c r="BD817" s="237">
        <f>+BD813+1</f>
        <v>446</v>
      </c>
      <c r="BE817" s="228">
        <f t="shared" ref="BE817" si="14349">+Z817</f>
        <v>44641</v>
      </c>
      <c r="BF817" s="131">
        <f t="shared" ref="BF817" si="14350">+B817</f>
        <v>57</v>
      </c>
      <c r="BG817" s="131">
        <f t="shared" ref="BG817" si="14351">+BI817</f>
        <v>16976</v>
      </c>
      <c r="BH817" s="228">
        <f t="shared" ref="BH817" si="14352">+A817</f>
        <v>44641</v>
      </c>
      <c r="BI817" s="131">
        <f t="shared" ref="BI817" si="14353">+C817</f>
        <v>16976</v>
      </c>
      <c r="BJ817" s="1">
        <f t="shared" ref="BJ817" si="14354">+BE817</f>
        <v>44641</v>
      </c>
      <c r="BK817">
        <f t="shared" ref="BK817" si="14355">+BM817-BL817</f>
        <v>2313</v>
      </c>
      <c r="BL817">
        <f t="shared" ref="BL817" si="14356">+M817</f>
        <v>119</v>
      </c>
      <c r="BM817">
        <f t="shared" ref="BM817" si="14357">+L817</f>
        <v>2432</v>
      </c>
      <c r="BN817" s="1">
        <f t="shared" ref="BN817" si="14358">+BJ817</f>
        <v>44641</v>
      </c>
      <c r="BO817">
        <f>+BO813+BM817</f>
        <v>18394</v>
      </c>
      <c r="BP817">
        <f>+BP813+BL817</f>
        <v>8059</v>
      </c>
      <c r="BQ817" s="178">
        <f t="shared" ref="BQ817" si="14359">+A817</f>
        <v>44641</v>
      </c>
      <c r="BR817">
        <f t="shared" ref="BR817" si="14360">+AF817</f>
        <v>278185</v>
      </c>
      <c r="BS817">
        <f t="shared" ref="BS817" si="14361">+AH817</f>
        <v>34885</v>
      </c>
      <c r="BT817">
        <f t="shared" ref="BT817" si="14362">+AJ817</f>
        <v>6119</v>
      </c>
      <c r="BU817">
        <v>15</v>
      </c>
      <c r="BV817">
        <f t="shared" ref="BV817" si="14363">+AD817</f>
        <v>1127</v>
      </c>
      <c r="BW817">
        <f>+BW813+BV817</f>
        <v>65799</v>
      </c>
      <c r="BX817" s="178">
        <f t="shared" ref="BX817" si="14364">+A817</f>
        <v>44641</v>
      </c>
      <c r="BY817">
        <f t="shared" ref="BY817" si="14365">+AL817</f>
        <v>82</v>
      </c>
      <c r="BZ817">
        <f t="shared" ref="BZ817" si="14366">+AN817</f>
        <v>79</v>
      </c>
      <c r="CA817">
        <f t="shared" ref="CA817" si="14367">+AP817</f>
        <v>0</v>
      </c>
      <c r="CB817" s="178">
        <f t="shared" ref="CB817" si="14368">+A817</f>
        <v>44641</v>
      </c>
      <c r="CC817">
        <f t="shared" ref="CC817" si="14369">+AR817</f>
        <v>22003</v>
      </c>
      <c r="CD817">
        <f t="shared" ref="CD817" si="14370">+AT817</f>
        <v>13742</v>
      </c>
      <c r="CE817">
        <f t="shared" ref="CE817" si="14371">+AV817</f>
        <v>853</v>
      </c>
      <c r="CF817" s="178">
        <f t="shared" ref="CF817" si="14372">+A817</f>
        <v>44641</v>
      </c>
      <c r="CG817">
        <f t="shared" ref="CG817" si="14373">+AD817</f>
        <v>1127</v>
      </c>
      <c r="CH817">
        <f t="shared" ref="CH817" si="14374">+AG817</f>
        <v>392</v>
      </c>
      <c r="CI817" s="178">
        <f t="shared" ref="CI817" si="14375">+A817</f>
        <v>44641</v>
      </c>
      <c r="CJ817">
        <f t="shared" ref="CJ817" si="14376">+AI817</f>
        <v>223</v>
      </c>
      <c r="CK817" s="1">
        <f t="shared" ref="CK817" si="14377">+Z817</f>
        <v>44641</v>
      </c>
      <c r="CL817" s="281">
        <f t="shared" ref="CL817" si="14378">+AD817</f>
        <v>1127</v>
      </c>
      <c r="CM817" s="1">
        <f t="shared" ref="CM817" si="14379">+Z817</f>
        <v>44641</v>
      </c>
      <c r="CN817" s="282">
        <f t="shared" ref="CN817" si="14380">+AI817</f>
        <v>223</v>
      </c>
      <c r="CO817" s="178">
        <f t="shared" ref="CO817" si="14381">+A817</f>
        <v>44641</v>
      </c>
      <c r="CP817">
        <f t="shared" ref="CP817" si="14382">+AQ817</f>
        <v>98</v>
      </c>
      <c r="CQ817">
        <f t="shared" ref="CQ817" si="14383">+AU817</f>
        <v>0</v>
      </c>
      <c r="CR817">
        <f t="shared" ref="CR817" si="14384">+AS817</f>
        <v>0</v>
      </c>
    </row>
    <row r="818" spans="1:96" ht="18" customHeight="1" x14ac:dyDescent="0.55000000000000004">
      <c r="A818" s="178"/>
      <c r="B818" s="239"/>
      <c r="C818" s="153"/>
      <c r="D818" s="153"/>
      <c r="E818" s="146"/>
      <c r="F818" s="146"/>
      <c r="G818" s="146"/>
      <c r="H818" s="134"/>
      <c r="I818" s="146"/>
      <c r="J818" s="134"/>
      <c r="K818" s="42"/>
      <c r="L818" s="145"/>
      <c r="M818" s="239"/>
      <c r="N818" s="134"/>
      <c r="O818" s="134"/>
      <c r="P818" s="146"/>
      <c r="Q818" s="146"/>
      <c r="R818" s="134"/>
      <c r="S818" s="134"/>
      <c r="T818" s="146"/>
      <c r="U818" s="146"/>
      <c r="V818" s="134"/>
      <c r="W818" s="42"/>
      <c r="X818" s="147"/>
      <c r="Y818" s="5"/>
      <c r="Z818" s="75"/>
      <c r="AA818" s="229"/>
      <c r="AB818" s="229"/>
      <c r="AC818" s="230"/>
      <c r="AD818" s="182"/>
      <c r="AE818" s="242"/>
      <c r="AF818" s="154"/>
      <c r="AG818" s="183"/>
      <c r="AH818" s="154"/>
      <c r="AI818" s="183"/>
      <c r="AJ818" s="184"/>
      <c r="AK818" s="185"/>
      <c r="AL818" s="154"/>
      <c r="AM818" s="183"/>
      <c r="AN818" s="154"/>
      <c r="AO818" s="183"/>
      <c r="AP818" s="186"/>
      <c r="AQ818" s="185"/>
      <c r="AR818" s="154"/>
      <c r="AS818" s="183"/>
      <c r="AT818" s="154"/>
      <c r="AU818" s="183"/>
      <c r="AV818" s="187"/>
      <c r="AW818" s="237"/>
      <c r="AX818" s="236"/>
      <c r="AY818" s="6"/>
      <c r="AZ818" s="237"/>
      <c r="BA818" s="237"/>
      <c r="BB818" s="129"/>
      <c r="BC818" s="27"/>
      <c r="BD818" s="237"/>
      <c r="BE818" s="228"/>
      <c r="BF818" s="131"/>
      <c r="BG818" s="131"/>
      <c r="BH818" s="228"/>
      <c r="BI818" s="131"/>
      <c r="BJ818" s="1"/>
      <c r="BN818" s="1"/>
      <c r="BQ818" s="178"/>
      <c r="BX818" s="178"/>
      <c r="CB818" s="178"/>
      <c r="CF818" s="178"/>
      <c r="CI818" s="178"/>
      <c r="CK818" s="1"/>
      <c r="CL818" s="281"/>
      <c r="CM818" s="1"/>
      <c r="CN818" s="282"/>
      <c r="CO818" s="178"/>
    </row>
    <row r="819" spans="1:96" ht="18" customHeight="1" x14ac:dyDescent="0.55000000000000004">
      <c r="A819" s="178"/>
      <c r="B819" s="239"/>
      <c r="C819" s="153"/>
      <c r="D819" s="153"/>
      <c r="E819" s="146"/>
      <c r="F819" s="146"/>
      <c r="G819" s="146"/>
      <c r="H819" s="134"/>
      <c r="I819" s="146"/>
      <c r="J819" s="134"/>
      <c r="K819" s="42"/>
      <c r="L819" s="145"/>
      <c r="M819" s="239"/>
      <c r="N819" s="134"/>
      <c r="O819" s="134"/>
      <c r="P819" s="146"/>
      <c r="Q819" s="146"/>
      <c r="R819" s="134"/>
      <c r="S819" s="134"/>
      <c r="T819" s="146"/>
      <c r="U819" s="146"/>
      <c r="V819" s="134"/>
      <c r="W819" s="42"/>
      <c r="X819" s="147"/>
      <c r="Y819" s="5"/>
      <c r="Z819" s="75"/>
      <c r="AA819" s="229"/>
      <c r="AB819" s="229"/>
      <c r="AC819" s="230"/>
      <c r="AD819" s="182"/>
      <c r="AE819" s="242"/>
      <c r="AF819" s="154"/>
      <c r="AG819" s="183"/>
      <c r="AH819" s="154"/>
      <c r="AI819" s="183"/>
      <c r="AJ819" s="184"/>
      <c r="AK819" s="185"/>
      <c r="AL819" s="154"/>
      <c r="AM819" s="183"/>
      <c r="AN819" s="154"/>
      <c r="AO819" s="183"/>
      <c r="AP819" s="186"/>
      <c r="AQ819" s="185"/>
      <c r="AR819" s="154"/>
      <c r="AS819" s="183"/>
      <c r="AT819" s="154"/>
      <c r="AU819" s="183"/>
      <c r="AV819" s="187"/>
      <c r="AW819" s="237"/>
      <c r="AX819" s="236"/>
      <c r="AY819" s="6"/>
      <c r="AZ819" s="237"/>
      <c r="BA819" s="237"/>
      <c r="BB819" s="129"/>
      <c r="BC819" s="27"/>
      <c r="BD819" s="237"/>
      <c r="BE819" s="228"/>
      <c r="BF819" s="131"/>
      <c r="BG819" s="131"/>
      <c r="BH819" s="228"/>
      <c r="BI819" s="131"/>
      <c r="BJ819" s="1"/>
      <c r="BN819" s="1"/>
      <c r="BQ819" s="178"/>
      <c r="BX819" s="178"/>
      <c r="CB819" s="178"/>
      <c r="CF819" s="178"/>
      <c r="CH819">
        <f t="shared" si="13393"/>
        <v>0</v>
      </c>
      <c r="CI819" s="178"/>
      <c r="CK819" s="1"/>
      <c r="CL819" s="281"/>
      <c r="CM819" s="1"/>
      <c r="CN819" s="282"/>
      <c r="CO819" s="178"/>
    </row>
    <row r="820" spans="1:96" ht="18" customHeight="1" x14ac:dyDescent="0.55000000000000004">
      <c r="A820" s="178"/>
      <c r="B820" s="239"/>
      <c r="C820" s="153"/>
      <c r="D820" s="153"/>
      <c r="E820" s="146"/>
      <c r="F820" s="146"/>
      <c r="G820" s="146"/>
      <c r="H820" s="134"/>
      <c r="I820" s="146"/>
      <c r="J820" s="134"/>
      <c r="K820" s="42"/>
      <c r="L820" s="145"/>
      <c r="M820" s="146"/>
      <c r="N820" s="134"/>
      <c r="O820" s="134"/>
      <c r="P820" s="146"/>
      <c r="Q820" s="146"/>
      <c r="R820" s="134"/>
      <c r="S820" s="134"/>
      <c r="T820" s="146"/>
      <c r="U820" s="146"/>
      <c r="V820" s="134"/>
      <c r="W820" s="42"/>
      <c r="X820" s="147"/>
      <c r="Y820" s="5"/>
      <c r="Z820" s="75"/>
      <c r="AA820" s="229"/>
      <c r="AB820" s="229"/>
      <c r="AC820" s="230"/>
      <c r="AD820" s="182"/>
      <c r="AE820" s="242"/>
      <c r="AF820" s="154"/>
      <c r="AG820" s="183"/>
      <c r="AH820" s="154"/>
      <c r="AI820" s="183"/>
      <c r="AJ820" s="184"/>
      <c r="AK820" s="185"/>
      <c r="AL820" s="154"/>
      <c r="AM820" s="183"/>
      <c r="AN820" s="154"/>
      <c r="AO820" s="183"/>
      <c r="AP820" s="186"/>
      <c r="AQ820" s="185"/>
      <c r="AR820" s="154"/>
      <c r="AS820" s="183"/>
      <c r="AT820" s="154"/>
      <c r="AU820" s="183"/>
      <c r="AV820" s="187"/>
      <c r="AW820" s="237"/>
      <c r="AX820" s="236"/>
      <c r="AY820" s="6"/>
      <c r="AZ820" s="237"/>
      <c r="BA820" s="237"/>
      <c r="BB820" s="129"/>
      <c r="BC820" s="27"/>
      <c r="BD820" s="237"/>
      <c r="BE820" s="228"/>
      <c r="BF820" s="131"/>
      <c r="BG820" s="131"/>
      <c r="BH820" s="228"/>
      <c r="BI820" s="131"/>
      <c r="BJ820" s="1"/>
      <c r="BN820" s="1"/>
      <c r="BQ820" s="178"/>
      <c r="BX820" s="178"/>
      <c r="CB820" s="178"/>
      <c r="CF820" s="178"/>
      <c r="CI820" s="178"/>
      <c r="CK820" s="1"/>
      <c r="CL820" s="281"/>
      <c r="CM820" s="1"/>
      <c r="CN820" s="282"/>
      <c r="CO820" s="178"/>
    </row>
    <row r="821" spans="1:96" ht="7" customHeight="1" thickBot="1" x14ac:dyDescent="0.6">
      <c r="A821" s="66"/>
      <c r="B821" s="145"/>
      <c r="C821" s="153"/>
      <c r="D821" s="146"/>
      <c r="E821" s="146"/>
      <c r="F821" s="146"/>
      <c r="G821" s="146"/>
      <c r="H821" s="134"/>
      <c r="I821" s="146"/>
      <c r="J821" s="134"/>
      <c r="K821" s="147"/>
      <c r="L821" s="145"/>
      <c r="M821" s="146"/>
      <c r="N821" s="134"/>
      <c r="O821" s="134"/>
      <c r="P821" s="146"/>
      <c r="Q821" s="146"/>
      <c r="R821" s="134"/>
      <c r="S821" s="134"/>
      <c r="T821" s="146"/>
      <c r="U821" s="146"/>
      <c r="V821" s="134"/>
      <c r="W821" s="42"/>
      <c r="X821" s="147"/>
      <c r="Z821" s="66"/>
      <c r="AA821" s="64"/>
      <c r="AB821" s="64"/>
      <c r="AC821" s="64"/>
      <c r="AD821" s="182"/>
      <c r="AE821" s="242"/>
      <c r="AF821" s="154"/>
      <c r="AG821" s="183"/>
      <c r="AH821" s="154"/>
      <c r="AI821" s="183"/>
      <c r="AJ821" s="184"/>
      <c r="AK821" s="185"/>
      <c r="AL821" s="154"/>
      <c r="AM821" s="183"/>
      <c r="AN821" s="154"/>
      <c r="AO821" s="183"/>
      <c r="AP821" s="186"/>
      <c r="AQ821" s="185"/>
      <c r="AR821" s="154"/>
      <c r="AS821" s="183"/>
      <c r="AT821" s="154"/>
      <c r="AU821" s="183"/>
      <c r="AV821" s="187"/>
    </row>
    <row r="822" spans="1:96" x14ac:dyDescent="0.5500000000000000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AE822">
        <f>SUM(AD443:AD448)</f>
        <v>190</v>
      </c>
      <c r="AY822" s="45" t="s">
        <v>475</v>
      </c>
      <c r="BB822" s="45" t="s">
        <v>474</v>
      </c>
      <c r="BV822">
        <f>SUM(BV442:BV821)</f>
        <v>267035</v>
      </c>
    </row>
    <row r="823" spans="1:96" x14ac:dyDescent="0.55000000000000004">
      <c r="B823">
        <f>SUM(B554:B584)</f>
        <v>832</v>
      </c>
      <c r="AI823" s="258">
        <f>SUM(AI189:AI558)</f>
        <v>205</v>
      </c>
      <c r="AY823" s="45">
        <f>SUM(AY359:AY413)</f>
        <v>69</v>
      </c>
      <c r="BB823" s="45">
        <f>SUM(BB374:BB413)</f>
        <v>941</v>
      </c>
    </row>
    <row r="824" spans="1:96" x14ac:dyDescent="0.55000000000000004">
      <c r="L824">
        <f>SUM(L97:L823)</f>
        <v>39894</v>
      </c>
      <c r="P824">
        <f>SUM(P97:P823)</f>
        <v>4650</v>
      </c>
      <c r="AD824">
        <f>SUM(AD188:AD194)</f>
        <v>82</v>
      </c>
      <c r="AY824" s="45" t="s">
        <v>686</v>
      </c>
    </row>
    <row r="825" spans="1:96" ht="15" customHeight="1" x14ac:dyDescent="0.55000000000000004">
      <c r="A825" s="129"/>
      <c r="D825">
        <f>SUM(B229:B259)</f>
        <v>435</v>
      </c>
      <c r="Z825" s="129"/>
      <c r="AA825" s="129"/>
      <c r="AB825" s="129"/>
      <c r="AC825" s="129"/>
      <c r="AF825">
        <f>SUM(AD188:AD558)</f>
        <v>10740</v>
      </c>
      <c r="AY825" s="45">
        <f>SUM(AY581:AY821)</f>
        <v>252</v>
      </c>
    </row>
    <row r="826" spans="1:96" x14ac:dyDescent="0.55000000000000004">
      <c r="AB826" s="45" t="s">
        <v>828</v>
      </c>
      <c r="AD826" s="45">
        <f>SUM(AD810:AD816)</f>
        <v>17671</v>
      </c>
      <c r="AE826" s="45"/>
      <c r="AF826" s="45"/>
      <c r="AG826" s="45"/>
      <c r="AH826" s="45"/>
      <c r="AI826" s="45">
        <f>SUM(AI810:AI816)</f>
        <v>1903</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1"/>
  <sheetViews>
    <sheetView zoomScaleNormal="100" workbookViewId="0">
      <pane xSplit="3" ySplit="1" topLeftCell="D573" activePane="bottomRight" state="frozen"/>
      <selection pane="topRight" activeCell="C1" sqref="C1"/>
      <selection pane="bottomLeft" activeCell="A2" sqref="A2"/>
      <selection pane="bottomRight" activeCell="B581" sqref="B58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0"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SUM(D579:AF579)-J579</f>
        <v>80</v>
      </c>
      <c r="C579" s="1">
        <v>44640</v>
      </c>
      <c r="D579">
        <v>17</v>
      </c>
      <c r="E579">
        <v>7</v>
      </c>
      <c r="F579">
        <v>2</v>
      </c>
      <c r="I579">
        <v>6</v>
      </c>
      <c r="J579" s="264">
        <f t="shared" si="505"/>
        <v>48</v>
      </c>
      <c r="K579">
        <v>4</v>
      </c>
      <c r="O579">
        <v>15</v>
      </c>
      <c r="S579">
        <v>3</v>
      </c>
      <c r="U579">
        <v>18</v>
      </c>
      <c r="AB579">
        <v>3</v>
      </c>
      <c r="AD579">
        <v>4</v>
      </c>
      <c r="AE579">
        <v>1</v>
      </c>
      <c r="AG579" s="1">
        <f>+C579</f>
        <v>44640</v>
      </c>
      <c r="AH579" s="265">
        <f t="shared" ref="AH579" si="676">+AK579-AI579-AJ579</f>
        <v>63</v>
      </c>
      <c r="AI579" s="265">
        <f t="shared" ref="AI579" si="677">+H579</f>
        <v>0</v>
      </c>
      <c r="AJ579">
        <f t="shared" ref="AJ579" si="678">+D579</f>
        <v>17</v>
      </c>
      <c r="AK579" s="265">
        <f>+B579</f>
        <v>80</v>
      </c>
    </row>
    <row r="580" spans="2:38" ht="17.5" customHeight="1" x14ac:dyDescent="0.55000000000000004">
      <c r="B580" s="264">
        <f>SUM(D580:AF580)-J580</f>
        <v>57</v>
      </c>
      <c r="C580" s="1">
        <v>44641</v>
      </c>
      <c r="D580">
        <v>8</v>
      </c>
      <c r="E580">
        <v>12</v>
      </c>
      <c r="F580">
        <v>6</v>
      </c>
      <c r="I580">
        <v>5</v>
      </c>
      <c r="J580" s="264">
        <f t="shared" si="505"/>
        <v>26</v>
      </c>
      <c r="K580">
        <v>4</v>
      </c>
      <c r="O580">
        <v>9</v>
      </c>
      <c r="S580">
        <v>1</v>
      </c>
      <c r="Y580">
        <v>1</v>
      </c>
      <c r="AD580">
        <v>1</v>
      </c>
      <c r="AE580">
        <v>10</v>
      </c>
      <c r="AG580" s="1">
        <f>+C580</f>
        <v>44641</v>
      </c>
      <c r="AH580" s="265">
        <f t="shared" ref="AH580" si="679">+AK580-AI580-AJ580</f>
        <v>49</v>
      </c>
      <c r="AI580" s="265">
        <f t="shared" ref="AI580" si="680">+H580</f>
        <v>0</v>
      </c>
      <c r="AJ580">
        <f t="shared" ref="AJ580" si="681">+D580</f>
        <v>8</v>
      </c>
      <c r="AK580" s="265">
        <f>+B580</f>
        <v>57</v>
      </c>
    </row>
    <row r="581" spans="2:38" ht="17.5" customHeight="1" x14ac:dyDescent="0.55000000000000004">
      <c r="B581" s="264"/>
      <c r="C581" s="1"/>
      <c r="J581" s="264"/>
      <c r="AG581" s="1"/>
      <c r="AH581" s="265"/>
      <c r="AI581" s="265"/>
      <c r="AK581" s="265"/>
    </row>
    <row r="582" spans="2:38" ht="17.5" customHeight="1" x14ac:dyDescent="0.55000000000000004">
      <c r="B582" s="264"/>
      <c r="C582" s="1"/>
      <c r="E582" s="292"/>
      <c r="J582" s="264"/>
      <c r="AG582" s="1"/>
      <c r="AH582" s="265"/>
      <c r="AI582" s="265"/>
    </row>
    <row r="583" spans="2:38" x14ac:dyDescent="0.55000000000000004">
      <c r="B583" s="239"/>
      <c r="C583" s="1"/>
      <c r="AG583" s="277">
        <v>1</v>
      </c>
    </row>
    <row r="584" spans="2:38" s="263" customFormat="1" ht="5" customHeight="1" x14ac:dyDescent="0.55000000000000004">
      <c r="B584" s="262"/>
      <c r="C584" s="261"/>
      <c r="AF584" s="5"/>
    </row>
    <row r="585" spans="2:38" ht="5.5" customHeight="1" x14ac:dyDescent="0.55000000000000004">
      <c r="B585" s="255"/>
      <c r="C585" s="1"/>
    </row>
    <row r="586" spans="2:38" x14ac:dyDescent="0.55000000000000004">
      <c r="B586">
        <f>SUM(B2:B585)</f>
        <v>14626</v>
      </c>
      <c r="C586" s="1" t="s">
        <v>348</v>
      </c>
      <c r="D586" s="27">
        <f t="shared" ref="D586:J586" si="682">SUM(D2:D585)</f>
        <v>3922</v>
      </c>
      <c r="E586" s="27">
        <f t="shared" si="682"/>
        <v>3346</v>
      </c>
      <c r="F586" s="27">
        <f t="shared" si="682"/>
        <v>881</v>
      </c>
      <c r="G586" s="27">
        <f t="shared" si="682"/>
        <v>371</v>
      </c>
      <c r="H586">
        <f t="shared" si="682"/>
        <v>1439</v>
      </c>
      <c r="I586" s="27">
        <f t="shared" si="682"/>
        <v>779</v>
      </c>
      <c r="J586" s="27">
        <f t="shared" si="682"/>
        <v>3888</v>
      </c>
      <c r="K586">
        <f t="shared" ref="K586:AE586" si="683">SUM(K2:K585)</f>
        <v>477</v>
      </c>
      <c r="L586">
        <f t="shared" si="683"/>
        <v>14</v>
      </c>
      <c r="M586">
        <f t="shared" si="683"/>
        <v>36</v>
      </c>
      <c r="N586">
        <f t="shared" si="683"/>
        <v>107</v>
      </c>
      <c r="O586">
        <f t="shared" si="683"/>
        <v>752</v>
      </c>
      <c r="P586">
        <f t="shared" si="683"/>
        <v>17</v>
      </c>
      <c r="Q586">
        <f t="shared" si="683"/>
        <v>26</v>
      </c>
      <c r="R586">
        <f t="shared" si="683"/>
        <v>196</v>
      </c>
      <c r="S586">
        <f t="shared" si="683"/>
        <v>40</v>
      </c>
      <c r="T586">
        <f t="shared" si="683"/>
        <v>120</v>
      </c>
      <c r="U586">
        <f t="shared" si="683"/>
        <v>119</v>
      </c>
      <c r="V586">
        <f t="shared" si="683"/>
        <v>180</v>
      </c>
      <c r="W586">
        <f t="shared" si="683"/>
        <v>1</v>
      </c>
      <c r="X586">
        <f t="shared" si="683"/>
        <v>50</v>
      </c>
      <c r="Y586">
        <f t="shared" si="683"/>
        <v>170</v>
      </c>
      <c r="Z586">
        <f t="shared" si="683"/>
        <v>151</v>
      </c>
      <c r="AA586">
        <f t="shared" si="683"/>
        <v>1</v>
      </c>
      <c r="AB586">
        <f t="shared" si="683"/>
        <v>357</v>
      </c>
      <c r="AC586">
        <f t="shared" si="683"/>
        <v>58</v>
      </c>
      <c r="AD586">
        <f t="shared" si="683"/>
        <v>523</v>
      </c>
      <c r="AE586">
        <f t="shared" si="683"/>
        <v>493</v>
      </c>
      <c r="AL586" s="265"/>
    </row>
    <row r="587" spans="2:38" x14ac:dyDescent="0.55000000000000004">
      <c r="C587" s="1"/>
    </row>
    <row r="588" spans="2:38" ht="5" customHeight="1" x14ac:dyDescent="0.55000000000000004">
      <c r="C588" s="1"/>
    </row>
    <row r="591" spans="2:38" x14ac:dyDescent="0.55000000000000004">
      <c r="B591" s="239"/>
      <c r="K59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Z122" sqref="Z12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4"/>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2" sqref="G62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1" si="4459">+A574+1</f>
        <v>577</v>
      </c>
      <c r="B575" s="248"/>
      <c r="C575" s="45"/>
      <c r="D575" t="s">
        <v>797</v>
      </c>
      <c r="E575">
        <v>24</v>
      </c>
      <c r="F575">
        <f t="shared" ref="F575:F621"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x14ac:dyDescent="0.55000000000000004">
      <c r="B622" s="248"/>
      <c r="C622" s="45"/>
      <c r="G622" s="1"/>
      <c r="H622" s="128"/>
      <c r="I622" s="285"/>
      <c r="J622" s="128"/>
      <c r="K622" s="286"/>
      <c r="L622" s="287"/>
      <c r="M622" s="285"/>
      <c r="N622" s="286"/>
      <c r="O622" s="128"/>
      <c r="P622" s="285"/>
      <c r="Q622" s="288"/>
      <c r="R622" s="289"/>
      <c r="S622" s="288"/>
      <c r="T622" s="128"/>
      <c r="U622" s="290"/>
      <c r="V622" s="285"/>
      <c r="W622" s="285"/>
      <c r="X622" s="128"/>
      <c r="Y622" s="285"/>
      <c r="Z622" s="128"/>
    </row>
    <row r="623" spans="1:26" ht="7.5" customHeight="1" x14ac:dyDescent="0.55000000000000004">
      <c r="H623" s="285"/>
      <c r="I623" s="285"/>
      <c r="J623" s="285"/>
      <c r="K623" s="285"/>
      <c r="L623" s="291"/>
      <c r="M623" s="285"/>
      <c r="N623" s="285"/>
      <c r="O623" s="285"/>
      <c r="P623" s="285"/>
      <c r="Q623" s="285"/>
      <c r="R623" s="291"/>
      <c r="S623" s="285"/>
      <c r="T623" s="285"/>
      <c r="U623" s="285"/>
      <c r="V623" s="285"/>
      <c r="W623" s="285"/>
      <c r="X623" s="128"/>
      <c r="Y623" s="285"/>
      <c r="Z623" s="128"/>
    </row>
    <row r="624" spans="1:26" x14ac:dyDescent="0.55000000000000004">
      <c r="H624" s="285"/>
      <c r="I624" s="285"/>
      <c r="J624" s="285"/>
      <c r="K624" s="285"/>
      <c r="L624" s="291"/>
      <c r="M624" s="285"/>
      <c r="N624" s="285"/>
      <c r="O624" s="285"/>
      <c r="P624" s="285"/>
      <c r="Q624" s="285"/>
      <c r="R624" s="291"/>
      <c r="S624" s="285"/>
      <c r="T624" s="285"/>
      <c r="U624" s="285"/>
      <c r="V624" s="285"/>
      <c r="W624" s="285"/>
      <c r="X624" s="128"/>
      <c r="Y624" s="285"/>
      <c r="Z62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2022-03-22T09:25:22Z</dcterms:modified>
</cp:coreProperties>
</file>