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B22DC73-AEF6-4594-9677-C9A18637FB75}"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55" i="5" l="1"/>
  <c r="CQ855" i="5"/>
  <c r="CP855" i="5"/>
  <c r="CO855" i="5"/>
  <c r="CN855" i="5"/>
  <c r="CM855" i="5"/>
  <c r="CL855" i="5"/>
  <c r="CK855" i="5"/>
  <c r="CJ855" i="5"/>
  <c r="CI855" i="5"/>
  <c r="CH855" i="5"/>
  <c r="CG855" i="5"/>
  <c r="CF855" i="5"/>
  <c r="CE855" i="5"/>
  <c r="CD855" i="5"/>
  <c r="CC855" i="5"/>
  <c r="CB855" i="5"/>
  <c r="CA855" i="5"/>
  <c r="BZ855" i="5"/>
  <c r="BY855" i="5"/>
  <c r="BX855" i="5"/>
  <c r="BW855" i="5"/>
  <c r="BV855" i="5"/>
  <c r="BT855" i="5"/>
  <c r="BS855" i="5"/>
  <c r="BR855" i="5"/>
  <c r="BQ855" i="5"/>
  <c r="BP855" i="5"/>
  <c r="BO855" i="5"/>
  <c r="BM855" i="5"/>
  <c r="BL855" i="5"/>
  <c r="BK855" i="5"/>
  <c r="BJ855" i="5"/>
  <c r="BN855" i="5" s="1"/>
  <c r="BI855" i="5"/>
  <c r="BH855" i="5"/>
  <c r="BG855" i="5"/>
  <c r="BF855" i="5"/>
  <c r="BE855" i="5"/>
  <c r="BD855" i="5"/>
  <c r="BC855" i="5"/>
  <c r="BA855" i="5"/>
  <c r="AZ855" i="5"/>
  <c r="AX855" i="5"/>
  <c r="AW855" i="5"/>
  <c r="AU855" i="5"/>
  <c r="AS855" i="5"/>
  <c r="AQ855" i="5"/>
  <c r="AM855" i="5"/>
  <c r="AI855" i="5"/>
  <c r="AG855" i="5"/>
  <c r="AD855" i="5"/>
  <c r="AE855" i="5" s="1"/>
  <c r="AC855" i="5"/>
  <c r="AB855" i="5"/>
  <c r="AA855" i="5"/>
  <c r="Z855" i="5"/>
  <c r="Y855" i="5"/>
  <c r="C855" i="5"/>
  <c r="D855" i="5" s="1"/>
  <c r="AJ618" i="7"/>
  <c r="AI618" i="7"/>
  <c r="AG618" i="7"/>
  <c r="J618" i="7"/>
  <c r="B618" i="7" s="1"/>
  <c r="AK618" i="7" s="1"/>
  <c r="AH618" i="7" s="1"/>
  <c r="Y659" i="6"/>
  <c r="Z659" i="6" s="1"/>
  <c r="V659" i="6"/>
  <c r="X659" i="6" s="1"/>
  <c r="U659" i="6"/>
  <c r="T659" i="6"/>
  <c r="S659" i="6"/>
  <c r="R659" i="6"/>
  <c r="N659" i="6"/>
  <c r="L659" i="6"/>
  <c r="K659" i="6"/>
  <c r="I659" i="6"/>
  <c r="W659" i="6" s="1"/>
  <c r="F659" i="6"/>
  <c r="A659" i="6"/>
  <c r="AF856" i="2"/>
  <c r="AE856" i="2"/>
  <c r="AA856" i="2"/>
  <c r="Z856" i="2"/>
  <c r="Y856" i="2"/>
  <c r="X856" i="2"/>
  <c r="W856" i="2"/>
  <c r="P856" i="2"/>
  <c r="O856" i="2"/>
  <c r="M856" i="2"/>
  <c r="AB856" i="2" s="1"/>
  <c r="K856" i="2"/>
  <c r="H856" i="2"/>
  <c r="AF855" i="2"/>
  <c r="AE855" i="2"/>
  <c r="AA855" i="2"/>
  <c r="Z855" i="2"/>
  <c r="X855" i="2"/>
  <c r="W855" i="2"/>
  <c r="P855" i="2"/>
  <c r="AJ617" i="7"/>
  <c r="AI617" i="7"/>
  <c r="AG617" i="7"/>
  <c r="J617" i="7"/>
  <c r="B617" i="7"/>
  <c r="AK617" i="7" s="1"/>
  <c r="AH617" i="7" s="1"/>
  <c r="Y658" i="6"/>
  <c r="V658" i="6"/>
  <c r="U658" i="6"/>
  <c r="CR854" i="5"/>
  <c r="CO854" i="5"/>
  <c r="CI854" i="5"/>
  <c r="CF854" i="5"/>
  <c r="CE854" i="5"/>
  <c r="CD854" i="5"/>
  <c r="CC854" i="5"/>
  <c r="CB854" i="5"/>
  <c r="CA854" i="5"/>
  <c r="BZ854" i="5"/>
  <c r="BY854" i="5"/>
  <c r="BX854" i="5"/>
  <c r="BV854" i="5"/>
  <c r="BT854" i="5"/>
  <c r="BS854" i="5"/>
  <c r="BR854" i="5"/>
  <c r="BQ854" i="5"/>
  <c r="BM854" i="5"/>
  <c r="BL854" i="5"/>
  <c r="BK854" i="5"/>
  <c r="BH854" i="5"/>
  <c r="BF854" i="5"/>
  <c r="AU854" i="5"/>
  <c r="CQ854" i="5" s="1"/>
  <c r="AS854" i="5"/>
  <c r="AQ854" i="5"/>
  <c r="CP854" i="5" s="1"/>
  <c r="AM854" i="5"/>
  <c r="AI854" i="5"/>
  <c r="CJ854" i="5" s="1"/>
  <c r="AG854" i="5"/>
  <c r="CH854" i="5" s="1"/>
  <c r="AD854" i="5"/>
  <c r="AC854" i="5"/>
  <c r="AB854" i="5"/>
  <c r="AA854" i="5"/>
  <c r="Z854" i="5"/>
  <c r="CM854" i="5" s="1"/>
  <c r="AX854" i="5"/>
  <c r="AF854" i="2"/>
  <c r="AE854" i="2"/>
  <c r="AA854" i="2"/>
  <c r="Z854" i="2"/>
  <c r="X854" i="2"/>
  <c r="W854" i="2"/>
  <c r="P854" i="2"/>
  <c r="CO853" i="5"/>
  <c r="CI853" i="5"/>
  <c r="CG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60" i="2"/>
  <c r="P852" i="2"/>
  <c r="CO851" i="5"/>
  <c r="CI851" i="5"/>
  <c r="CF851" i="5"/>
  <c r="CE851" i="5"/>
  <c r="CD851" i="5"/>
  <c r="CC851" i="5"/>
  <c r="CB851" i="5"/>
  <c r="CA851" i="5"/>
  <c r="BZ851" i="5"/>
  <c r="BY851" i="5"/>
  <c r="BX851" i="5"/>
  <c r="BT851" i="5"/>
  <c r="BS851" i="5"/>
  <c r="BR851" i="5"/>
  <c r="BQ851" i="5"/>
  <c r="BM851" i="5"/>
  <c r="BL851" i="5"/>
  <c r="BK851" i="5" s="1"/>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AH612" i="7" s="1"/>
  <c r="Y653" i="6"/>
  <c r="V653" i="6"/>
  <c r="U653" i="6"/>
  <c r="CO848" i="5"/>
  <c r="CI848" i="5"/>
  <c r="CF848" i="5"/>
  <c r="CE848" i="5"/>
  <c r="CD848" i="5"/>
  <c r="CC848" i="5"/>
  <c r="CB848" i="5"/>
  <c r="CA848" i="5"/>
  <c r="BZ848" i="5"/>
  <c r="BY848" i="5"/>
  <c r="BX848" i="5"/>
  <c r="BT848" i="5"/>
  <c r="BS848" i="5"/>
  <c r="BR848" i="5"/>
  <c r="BQ848" i="5"/>
  <c r="BM848" i="5"/>
  <c r="BL848" i="5"/>
  <c r="BH848" i="5"/>
  <c r="BF848" i="5"/>
  <c r="CK854" i="5" l="1"/>
  <c r="CL854" i="5"/>
  <c r="BE854" i="5"/>
  <c r="BJ854" i="5" s="1"/>
  <c r="BN854" i="5" s="1"/>
  <c r="CN854" i="5"/>
  <c r="I856" i="2"/>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61" i="5"/>
  <c r="AF839" i="2"/>
  <c r="AE839" i="2"/>
  <c r="AA839" i="2"/>
  <c r="Z839" i="2"/>
  <c r="X839" i="2"/>
  <c r="W839" i="2"/>
  <c r="P839" i="2"/>
  <c r="O624" i="7"/>
  <c r="G624"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s="1"/>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63"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63"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56"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61" i="5" l="1"/>
  <c r="AJ860"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63"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60"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62" i="5"/>
  <c r="AS581" i="5"/>
  <c r="CR581" i="5" s="1"/>
  <c r="AG581" i="5"/>
  <c r="CH581" i="5" s="1"/>
  <c r="X62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2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2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2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59" i="5" s="1"/>
  <c r="CG443" i="5"/>
  <c r="AE85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60" i="5"/>
  <c r="CI378" i="5" l="1"/>
  <c r="CF378" i="5"/>
  <c r="CE378" i="5"/>
  <c r="CD378" i="5"/>
  <c r="CC378" i="5"/>
  <c r="CB378" i="5"/>
  <c r="CA378" i="5"/>
  <c r="BZ378" i="5"/>
  <c r="BY378" i="5"/>
  <c r="BX378" i="5"/>
  <c r="BT378" i="5"/>
  <c r="BS378" i="5"/>
  <c r="BR378" i="5"/>
  <c r="BQ378" i="5"/>
  <c r="BL378" i="5"/>
  <c r="BM378" i="5"/>
  <c r="BH378" i="5"/>
  <c r="BF378" i="5"/>
  <c r="BB86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24"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24" i="7"/>
  <c r="AD624" i="7"/>
  <c r="AB624" i="7"/>
  <c r="Y624" i="7"/>
  <c r="N624" i="7"/>
  <c r="E62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2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6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60"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62" i="5"/>
  <c r="AD86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6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D825" i="5"/>
  <c r="BI825" i="5"/>
  <c r="BG825" i="5" s="1"/>
  <c r="W437" i="6"/>
  <c r="I438" i="6"/>
  <c r="H327" i="2"/>
  <c r="Y326" i="2"/>
  <c r="M299" i="2"/>
  <c r="AB298" i="2"/>
  <c r="I298" i="2"/>
  <c r="D854" i="5" l="1"/>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24" i="7"/>
  <c r="T624" i="7"/>
  <c r="R624" i="7"/>
  <c r="Z624" i="7"/>
  <c r="AC62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5" i="2" l="1"/>
  <c r="Y854" i="2"/>
  <c r="Y853" i="2"/>
  <c r="W538" i="6"/>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24" i="7"/>
  <c r="AJ371" i="7"/>
  <c r="S624" i="7"/>
  <c r="B371" i="7"/>
  <c r="AK371" i="7" s="1"/>
  <c r="AH371" i="7" s="1"/>
  <c r="U62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24" i="7"/>
  <c r="K624" i="7"/>
  <c r="AJ392" i="7"/>
  <c r="I624"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W560" i="6"/>
  <c r="I561" i="6"/>
  <c r="AB855" i="2" l="1"/>
  <c r="I855" i="2"/>
  <c r="AB854" i="2"/>
  <c r="I854" i="2"/>
  <c r="AB853" i="2"/>
  <c r="I853" i="2"/>
  <c r="I562" i="6"/>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24" i="7"/>
  <c r="AJ536" i="7"/>
  <c r="H624" i="7"/>
  <c r="AI536" i="7"/>
  <c r="B536" i="7"/>
  <c r="AK536" i="7" s="1"/>
  <c r="L62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24" i="7"/>
  <c r="D624"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s="1"/>
</calcChain>
</file>

<file path=xl/sharedStrings.xml><?xml version="1.0" encoding="utf-8"?>
<sst xmlns="http://schemas.openxmlformats.org/spreadsheetml/2006/main" count="1182" uniqueCount="882">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</sst>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国家衛健委発表に基づく感染状況!$AE$374:$AE$858</c:f>
              <c:numCache>
                <c:formatCode>m"月"d"日"</c:formatCode>
                <c:ptCount val="48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numCache>
            </c:numRef>
          </c:cat>
          <c:val>
            <c:numRef>
              <c:f>国家衛健委発表に基づく感染状況!$AF$374:$AF$858</c:f>
              <c:numCache>
                <c:formatCode>#,##0_);[Red]\(#,##0\)</c:formatCode>
                <c:ptCount val="48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香港マカオ台湾の患者・海外輸入症例・無症状病原体保有者!$CK$189:$CK$858</c:f>
              <c:numCache>
                <c:formatCode>m"月"d"日"</c:formatCode>
                <c:ptCount val="6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numCache>
            </c:numRef>
          </c:cat>
          <c:val>
            <c:numRef>
              <c:f>香港マカオ台湾の患者・海外輸入症例・無症状病原体保有者!$CL$189:$CL$858</c:f>
              <c:numCache>
                <c:formatCode>General</c:formatCode>
                <c:ptCount val="6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省市別輸入症例数変化!$D$2:$D$621</c:f>
              <c:numCache>
                <c:formatCode>General</c:formatCode>
                <c:ptCount val="62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省市別輸入症例数変化!$E$2:$E$621</c:f>
              <c:numCache>
                <c:formatCode>General</c:formatCode>
                <c:ptCount val="62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省市別輸入症例数変化!$F$2:$F$621</c:f>
              <c:numCache>
                <c:formatCode>General</c:formatCode>
                <c:ptCount val="62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省市別輸入症例数変化!$G$2:$G$621</c:f>
              <c:numCache>
                <c:formatCode>General</c:formatCode>
                <c:ptCount val="62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省市別輸入症例数変化!$H$2:$H$621</c:f>
              <c:numCache>
                <c:formatCode>General</c:formatCode>
                <c:ptCount val="62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省市別輸入症例数変化!$I$2:$I$621</c:f>
              <c:numCache>
                <c:formatCode>General</c:formatCode>
                <c:ptCount val="62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省市別輸入症例数変化!$C$2:$C$621</c:f>
              <c:numCache>
                <c:formatCode>m"月"d"日"</c:formatCode>
                <c:ptCount val="6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省市別輸入症例数変化!$J$2:$J$621</c:f>
              <c:numCache>
                <c:formatCode>0_);[Red]\(0\)</c:formatCode>
                <c:ptCount val="62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香港マカオ台湾の患者・海外輸入症例・無症状病原体保有者!$BR$29:$BR$858</c:f>
              <c:numCache>
                <c:formatCode>General</c:formatCode>
                <c:ptCount val="83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香港マカオ台湾の患者・海外輸入症例・無症状病原体保有者!$BS$29:$BS$858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香港マカオ台湾の患者・海外輸入症例・無症状病原体保有者!$BT$29:$BT$858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香港マカオ台湾の患者・海外輸入症例・無症状病原体保有者!$AX$169:$AX$858</c:f>
              <c:numCache>
                <c:formatCode>m"月"d"日"</c:formatCode>
                <c:ptCount val="6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numCache>
            </c:numRef>
          </c:cat>
          <c:val>
            <c:numRef>
              <c:f>香港マカオ台湾の患者・海外輸入症例・無症状病原体保有者!$AY$169:$AY$858</c:f>
              <c:numCache>
                <c:formatCode>General</c:formatCode>
                <c:ptCount val="6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香港マカオ台湾の患者・海外輸入症例・無症状病原体保有者!$AX$169:$AX$858</c:f>
              <c:numCache>
                <c:formatCode>m"月"d"日"</c:formatCode>
                <c:ptCount val="6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numCache>
            </c:numRef>
          </c:cat>
          <c:val>
            <c:numRef>
              <c:f>香港マカオ台湾の患者・海外輸入症例・無症状病原体保有者!$BB$169:$BB$858</c:f>
              <c:numCache>
                <c:formatCode>General</c:formatCode>
                <c:ptCount val="6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香港マカオ台湾の患者・海外輸入症例・無症状病原体保有者!$AX$169:$AX$858</c:f>
              <c:numCache>
                <c:formatCode>m"月"d"日"</c:formatCode>
                <c:ptCount val="6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numCache>
            </c:numRef>
          </c:cat>
          <c:val>
            <c:numRef>
              <c:f>香港マカオ台湾の患者・海外輸入症例・無症状病原体保有者!$AZ$169:$AZ$858</c:f>
              <c:numCache>
                <c:formatCode>General</c:formatCode>
                <c:ptCount val="6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香港マカオ台湾の患者・海外輸入症例・無症状病原体保有者!$AX$169:$AX$858</c:f>
              <c:numCache>
                <c:formatCode>m"月"d"日"</c:formatCode>
                <c:ptCount val="6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numCache>
            </c:numRef>
          </c:cat>
          <c:val>
            <c:numRef>
              <c:f>香港マカオ台湾の患者・海外輸入症例・無症状病原体保有者!$BC$169:$BC$858</c:f>
              <c:numCache>
                <c:formatCode>General</c:formatCode>
                <c:ptCount val="6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国家衛健委発表に基づく感染状況!$X$27:$X$859</c:f>
              <c:numCache>
                <c:formatCode>#,##0_);[Red]\(#,##0\)</c:formatCode>
                <c:ptCount val="83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国家衛健委発表に基づく感染状況!$Y$27:$Y$859</c:f>
              <c:numCache>
                <c:formatCode>General</c:formatCode>
                <c:ptCount val="83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国家衛健委発表に基づく感染状況!$AA$27:$AA$859</c:f>
              <c:numCache>
                <c:formatCode>General</c:formatCode>
                <c:ptCount val="83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国家衛健委発表に基づく感染状況!$AB$27:$AB$859</c:f>
              <c:numCache>
                <c:formatCode>General</c:formatCode>
                <c:ptCount val="83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国家衛健委発表に基づく感染状況!$X$27:$X$859</c:f>
              <c:numCache>
                <c:formatCode>#,##0_);[Red]\(#,##0\)</c:formatCode>
                <c:ptCount val="83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国家衛健委発表に基づく感染状況!$Y$27:$Y$859</c:f>
              <c:numCache>
                <c:formatCode>General</c:formatCode>
                <c:ptCount val="83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国家衛健委発表に基づく感染状況!$AA$27:$AA$859</c:f>
              <c:numCache>
                <c:formatCode>General</c:formatCode>
                <c:ptCount val="83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国家衛健委発表に基づく感染状況!$AB$27:$AB$859</c:f>
              <c:numCache>
                <c:formatCode>General</c:formatCode>
                <c:ptCount val="83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国家衛健委発表に基づく感染状況!$X$27:$X$859</c:f>
              <c:numCache>
                <c:formatCode>#,##0_);[Red]\(#,##0\)</c:formatCode>
                <c:ptCount val="83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国家衛健委発表に基づく感染状況!$Y$27:$Y$859</c:f>
              <c:numCache>
                <c:formatCode>General</c:formatCode>
                <c:ptCount val="83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国家衛健委発表に基づく感染状況!$AA$27:$AA$859</c:f>
              <c:numCache>
                <c:formatCode>General</c:formatCode>
                <c:ptCount val="83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国家衛健委発表に基づく感染状況!$AB$27:$AB$859</c:f>
              <c:numCache>
                <c:formatCode>General</c:formatCode>
                <c:ptCount val="83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国家衛健委発表に基づく感染状況!$X$27:$X$859</c:f>
              <c:numCache>
                <c:formatCode>#,##0_);[Red]\(#,##0\)</c:formatCode>
                <c:ptCount val="83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国家衛健委発表に基づく感染状況!$Y$27:$Y$859</c:f>
              <c:numCache>
                <c:formatCode>General</c:formatCode>
                <c:ptCount val="83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香港マカオ台湾の患者・海外輸入症例・無症状病原体保有者!$CO$485:$CO$858</c:f>
              <c:numCache>
                <c:formatCode>m"月"d"日"</c:formatCode>
                <c:ptCount val="3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numCache>
            </c:numRef>
          </c:cat>
          <c:val>
            <c:numRef>
              <c:f>香港マカオ台湾の患者・海外輸入症例・無症状病原体保有者!$CP$485:$CP$858</c:f>
              <c:numCache>
                <c:formatCode>General</c:formatCode>
                <c:ptCount val="3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香港マカオ台湾の患者・海外輸入症例・無症状病原体保有者!$CO$485:$CO$858</c:f>
              <c:numCache>
                <c:formatCode>m"月"d"日"</c:formatCode>
                <c:ptCount val="3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numCache>
            </c:numRef>
          </c:cat>
          <c:val>
            <c:numRef>
              <c:f>香港マカオ台湾の患者・海外輸入症例・無症状病原体保有者!$CQ$485:$CQ$858</c:f>
              <c:numCache>
                <c:formatCode>General</c:formatCode>
                <c:ptCount val="3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香港マカオ台湾の患者・海外輸入症例・無症状病原体保有者!$BK$97:$BK$857</c:f>
              <c:numCache>
                <c:formatCode>General</c:formatCode>
                <c:ptCount val="76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香港マカオ台湾の患者・海外輸入症例・無症状病原体保有者!$BL$97:$BL$857</c:f>
              <c:numCache>
                <c:formatCode>General</c:formatCode>
                <c:ptCount val="76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香港マカオ台湾の患者・海外輸入症例・無症状病原体保有者!$CJ$29:$CJ$858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香港マカオ台湾の患者・海外輸入症例・無症状病原体保有者!$CH$29:$CH$858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香港マカオ台湾の患者・海外輸入症例・無症状病原体保有者!$CG$29:$CG$858</c:f>
              <c:numCache>
                <c:formatCode>General</c:formatCode>
                <c:ptCount val="83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香港マカオ台湾の患者・海外輸入症例・無症状病原体保有者!$CH$29:$CH$858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香港マカオ台湾の患者・海外輸入症例・無症状病原体保有者!$CF$29:$CF$858</c15:sqref>
                        </c15:formulaRef>
                      </c:ext>
                    </c:extLst>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extLst>
                      <c:ext uri="{02D57815-91ED-43cb-92C2-25804820EDAC}">
                        <c15:formulaRef>
                          <c15:sqref>香港マカオ台湾の患者・海外輸入症例・無症状病原体保有者!$CG$29:$CG$858</c15:sqref>
                        </c15:formulaRef>
                      </c:ext>
                    </c:extLst>
                    <c:numCache>
                      <c:formatCode>General</c:formatCode>
                      <c:ptCount val="83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国家衛健委発表に基づく感染状況!$AE$374:$AE$858</c:f>
              <c:numCache>
                <c:formatCode>m"月"d"日"</c:formatCode>
                <c:ptCount val="48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numCache>
            </c:numRef>
          </c:cat>
          <c:val>
            <c:numRef>
              <c:f>国家衛健委発表に基づく感染状況!$AF$374:$AF$858</c:f>
              <c:numCache>
                <c:formatCode>#,##0_);[Red]\(#,##0\)</c:formatCode>
                <c:ptCount val="48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省市別輸入症例数変化!$AG$2:$AG$620</c:f>
              <c:numCache>
                <c:formatCode>m"月"d"日"</c:formatCode>
                <c:ptCount val="6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省市別輸入症例数変化!$AH$2:$AH$620</c:f>
              <c:numCache>
                <c:formatCode>0_);[Red]\(0\)</c:formatCode>
                <c:ptCount val="61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省市別輸入症例数変化!$AG$2:$AG$620</c:f>
              <c:numCache>
                <c:formatCode>m"月"d"日"</c:formatCode>
                <c:ptCount val="6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省市別輸入症例数変化!$AI$2:$AI$620</c:f>
              <c:numCache>
                <c:formatCode>0_);[Red]\(0\)</c:formatCode>
                <c:ptCount val="61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省市別輸入症例数変化!$AG$2:$AG$620</c:f>
              <c:numCache>
                <c:formatCode>m"月"d"日"</c:formatCode>
                <c:ptCount val="6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numCache>
            </c:numRef>
          </c:cat>
          <c:val>
            <c:numRef>
              <c:f>省市別輸入症例数変化!$AJ$2:$AJ$620</c:f>
              <c:numCache>
                <c:formatCode>General</c:formatCode>
                <c:ptCount val="61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香港マカオ台湾の患者・海外輸入症例・無症状病原体保有者!$BN$97:$BN$856</c:f>
              <c:numCache>
                <c:formatCode>m"月"d"日"</c:formatCode>
                <c:ptCount val="7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香港マカオ台湾の患者・海外輸入症例・無症状病原体保有者!$BO$97:$BO$856</c:f>
              <c:numCache>
                <c:formatCode>General</c:formatCode>
                <c:ptCount val="76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香港マカオ台湾の患者・海外輸入症例・無症状病原体保有者!$BN$97:$BN$856</c:f>
              <c:numCache>
                <c:formatCode>m"月"d"日"</c:formatCode>
                <c:ptCount val="7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香港マカオ台湾の患者・海外輸入症例・無症状病原体保有者!$BP$97:$BP$856</c:f>
              <c:numCache>
                <c:formatCode>General</c:formatCode>
                <c:ptCount val="76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香港マカオ台湾の患者・海外輸入症例・無症状病原体保有者!$CM$189:$CM$857</c:f>
              <c:numCache>
                <c:formatCode>m"月"d"日"</c:formatCode>
                <c:ptCount val="6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numCache>
            </c:numRef>
          </c:cat>
          <c:val>
            <c:numRef>
              <c:f>香港マカオ台湾の患者・海外輸入症例・無症状病原体保有者!$CN$189:$CN$857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香港マカオ台湾の患者・海外輸入症例・無症状病原体保有者!$CK$189:$CK$858</c:f>
              <c:numCache>
                <c:formatCode>m"月"d"日"</c:formatCode>
                <c:ptCount val="6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numCache>
            </c:numRef>
          </c:cat>
          <c:val>
            <c:numRef>
              <c:f>香港マカオ台湾の患者・海外輸入症例・無症状病原体保有者!$CL$189:$CL$858</c:f>
              <c:numCache>
                <c:formatCode>General</c:formatCode>
                <c:ptCount val="6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国家衛健委発表に基づく感染状況!$AA$27:$AA$859</c:f>
              <c:numCache>
                <c:formatCode>General</c:formatCode>
                <c:ptCount val="83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国家衛健委発表に基づく感染状況!$Z$27:$Z$859</c:f>
              <c:numCache>
                <c:formatCode>m"月"d"日"</c:formatCode>
                <c:ptCount val="8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numCache>
            </c:numRef>
          </c:cat>
          <c:val>
            <c:numRef>
              <c:f>国家衛健委発表に基づく感染状況!$AB$27:$AB$859</c:f>
              <c:numCache>
                <c:formatCode>General</c:formatCode>
                <c:ptCount val="83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香港マカオ台湾の患者・海外輸入症例・無症状病原体保有者!$BK$97:$BK$857</c:f>
              <c:numCache>
                <c:formatCode>General</c:formatCode>
                <c:ptCount val="76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香港マカオ台湾の患者・海外輸入症例・無症状病原体保有者!$BJ$97:$BJ$857</c:f>
              <c:numCache>
                <c:formatCode>m"月"d"日"</c:formatCode>
                <c:ptCount val="7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香港マカオ台湾の患者・海外輸入症例・無症状病原体保有者!$BL$97:$BL$857</c:f>
              <c:numCache>
                <c:formatCode>General</c:formatCode>
                <c:ptCount val="76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香港マカオ台湾の患者・海外輸入症例・無症状病原体保有者!$BN$97:$BN$856</c:f>
              <c:numCache>
                <c:formatCode>m"月"d"日"</c:formatCode>
                <c:ptCount val="7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香港マカオ台湾の患者・海外輸入症例・無症状病原体保有者!$BO$97:$BO$856</c:f>
              <c:numCache>
                <c:formatCode>General</c:formatCode>
                <c:ptCount val="76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香港マカオ台湾の患者・海外輸入症例・無症状病原体保有者!$BN$97:$BN$856</c:f>
              <c:numCache>
                <c:formatCode>m"月"d"日"</c:formatCode>
                <c:ptCount val="76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numCache>
            </c:numRef>
          </c:cat>
          <c:val>
            <c:numRef>
              <c:f>香港マカオ台湾の患者・海外輸入症例・無症状病原体保有者!$BP$97:$BP$856</c:f>
              <c:numCache>
                <c:formatCode>General</c:formatCode>
                <c:ptCount val="76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香港マカオ台湾の患者・海外輸入症例・無症状病原体保有者!$BE$70:$BE$858</c:f>
              <c:numCache>
                <c:formatCode>m"月"d"日"</c:formatCode>
                <c:ptCount val="78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numCache>
            </c:numRef>
          </c:cat>
          <c:val>
            <c:numRef>
              <c:f>香港マカオ台湾の患者・海外輸入症例・無症状病原体保有者!$BF$70:$BF$858</c:f>
              <c:numCache>
                <c:formatCode>General</c:formatCode>
                <c:ptCount val="78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香港マカオ台湾の患者・海外輸入症例・無症状病原体保有者!$BE$70:$BE$858</c:f>
              <c:numCache>
                <c:formatCode>m"月"d"日"</c:formatCode>
                <c:ptCount val="78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numCache>
            </c:numRef>
          </c:cat>
          <c:val>
            <c:numRef>
              <c:f>香港マカオ台湾の患者・海外輸入症例・無症状病原体保有者!$BG$70:$BG$858</c:f>
              <c:numCache>
                <c:formatCode>General</c:formatCode>
                <c:ptCount val="78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香港マカオ台湾の患者・海外輸入症例・無症状病原体保有者!$BY$29:$BY$858</c:f>
              <c:numCache>
                <c:formatCode>General</c:formatCode>
                <c:ptCount val="83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香港マカオ台湾の患者・海外輸入症例・無症状病原体保有者!$BZ$29:$BZ$858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香港マカオ台湾の患者・海外輸入症例・無症状病原体保有者!$CA$29:$CA$858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香港マカオ台湾の患者・海外輸入症例・無症状病原体保有者!$CC$29:$CC$858</c:f>
              <c:numCache>
                <c:formatCode>General</c:formatCode>
                <c:ptCount val="83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香港マカオ台湾の患者・海外輸入症例・無症状病原体保有者!$CD$29:$CD$858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香港マカオ台湾の患者・海外輸入症例・無症状病原体保有者!$CE$29:$CE$858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香港マカオ台湾の患者・海外輸入症例・無症状病原体保有者!$CJ$29:$CJ$858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香港マカオ台湾の患者・海外輸入症例・無症状病原体保有者!$CG$29:$CG$858</c:f>
              <c:numCache>
                <c:formatCode>General</c:formatCode>
                <c:ptCount val="83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香港マカオ台湾の患者・海外輸入症例・無症状病原体保有者!$CF$29:$CF$858</c:f>
              <c:numCache>
                <c:formatCode>m"月"d"日"</c:formatCode>
                <c:ptCount val="8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numCache>
            </c:numRef>
          </c:cat>
          <c:val>
            <c:numRef>
              <c:f>香港マカオ台湾の患者・海外輸入症例・無症状病原体保有者!$CH$29:$CH$858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香港マカオ台湾の患者・海外輸入症例・無症状病原体保有者!$CM$189:$CM$857</c:f>
              <c:numCache>
                <c:formatCode>m"月"d"日"</c:formatCode>
                <c:ptCount val="6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numCache>
            </c:numRef>
          </c:cat>
          <c:val>
            <c:numRef>
              <c:f>香港マカオ台湾の患者・海外輸入症例・無症状病原体保有者!$CN$189:$CN$857</c:f>
              <c:numCache>
                <c:formatCode>General</c:formatCode>
                <c:ptCount val="6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77"/>
  <sheetViews>
    <sheetView zoomScale="98" zoomScaleNormal="98" workbookViewId="0">
      <pane xSplit="2" ySplit="5" topLeftCell="C853" activePane="bottomRight" state="frozen"/>
      <selection pane="topRight" activeCell="C1" sqref="C1"/>
      <selection pane="bottomLeft" activeCell="A8" sqref="A8"/>
      <selection pane="bottomRight" activeCell="C857" sqref="C85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44680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+G805-香港マカオ台湾の患者・海外輸入症例・無症状病原体保有者!B856</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+G806-香港マカオ台湾の患者・海外輸入症例・無症状病原体保有者!B857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+G807-香港マカオ台湾の患者・海外輸入症例・無症状病原体保有者!B858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+G808-香港マカオ台湾の患者・海外輸入症例・無症状病原体保有者!B859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+G809-香港マカオ台湾の患者・海外輸入症例・無症状病原体保有者!B860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+G810-香港マカオ台湾の患者・海外輸入症例・無症状病原体保有者!B861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+G811-香港マカオ台湾の患者・海外輸入症例・無症状病原体保有者!B862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56" si="573">+J852+K851</f>
        <v>274</v>
      </c>
      <c r="L852" s="48">
        <v>51</v>
      </c>
      <c r="M852" s="89">
        <f t="shared" ref="M852:M856"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W856" si="594">+B855</f>
        <v>44678</v>
      </c>
      <c r="X855" s="122">
        <f t="shared" ref="X855" si="595">+G855</f>
        <v>1503</v>
      </c>
      <c r="Y855">
        <f t="shared" ref="Y855" si="596">+H855</f>
        <v>208584</v>
      </c>
      <c r="Z855" s="123">
        <f t="shared" ref="Z855:Z856" si="597">+B855</f>
        <v>44678</v>
      </c>
      <c r="AA855">
        <f t="shared" ref="AA855" si="598">+L855</f>
        <v>47</v>
      </c>
      <c r="AB855">
        <f t="shared" ref="AB855" si="599">+M855</f>
        <v>4923</v>
      </c>
      <c r="AC855">
        <v>373</v>
      </c>
      <c r="AE855" s="1">
        <f t="shared" ref="AE855:AE856"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c r="C857" s="48"/>
      <c r="D857" s="84"/>
      <c r="E857" s="110"/>
      <c r="F857" s="57"/>
      <c r="G857" s="48"/>
      <c r="H857" s="89"/>
      <c r="I857" s="89"/>
      <c r="J857" s="48"/>
      <c r="K857" s="56"/>
      <c r="L857" s="48"/>
      <c r="M857" s="89"/>
      <c r="N857" s="48"/>
      <c r="O857" s="89"/>
      <c r="P857" s="111"/>
      <c r="Q857" s="57"/>
      <c r="R857" s="48"/>
      <c r="S857" s="118"/>
      <c r="T857" s="57"/>
      <c r="U857" s="78"/>
      <c r="W857" s="1"/>
      <c r="X857" s="122"/>
      <c r="Z857" s="123"/>
      <c r="AE857" s="1"/>
      <c r="AF857" s="293"/>
    </row>
    <row r="858" spans="2:32" ht="18.5" thickBot="1" x14ac:dyDescent="0.6">
      <c r="B858" s="66"/>
      <c r="C858" s="59"/>
      <c r="D858" s="49"/>
      <c r="E858" s="61"/>
      <c r="F858" s="60"/>
      <c r="G858" s="48"/>
      <c r="H858" s="89"/>
      <c r="I858" s="89"/>
      <c r="J858" s="59"/>
      <c r="K858" s="56"/>
      <c r="L858" s="48"/>
      <c r="M858" s="89"/>
      <c r="N858" s="48"/>
      <c r="O858" s="89"/>
      <c r="P858" s="111"/>
      <c r="Q858" s="60"/>
      <c r="R858" s="48"/>
      <c r="S858" s="60"/>
      <c r="T858" s="60"/>
      <c r="U858" s="78"/>
      <c r="W858" s="1"/>
      <c r="X858" s="122"/>
      <c r="Z858" s="123"/>
      <c r="AE858" s="1"/>
      <c r="AF858" s="293"/>
    </row>
    <row r="859" spans="2:32" ht="9.5" customHeight="1" thickBot="1" x14ac:dyDescent="0.6">
      <c r="B859" s="66"/>
      <c r="C859" s="79"/>
      <c r="D859" s="80"/>
      <c r="E859" s="82"/>
      <c r="F859" s="95"/>
      <c r="G859" s="79"/>
      <c r="H859" s="82"/>
      <c r="I859" s="82"/>
      <c r="J859" s="79"/>
      <c r="K859" s="82"/>
      <c r="L859" s="79"/>
      <c r="M859" s="82"/>
      <c r="N859" s="83"/>
      <c r="O859" s="81"/>
      <c r="P859" s="94"/>
      <c r="Q859" s="95"/>
      <c r="R859" s="120"/>
      <c r="S859" s="95"/>
      <c r="T859" s="95"/>
      <c r="U859" s="67"/>
      <c r="AF859" s="293"/>
    </row>
    <row r="860" spans="2:32" x14ac:dyDescent="0.55000000000000004">
      <c r="M860" s="296">
        <f>SUM(L845:L857)</f>
        <v>337</v>
      </c>
      <c r="AF860" s="293"/>
    </row>
    <row r="861" spans="2:32" ht="13" customHeight="1" x14ac:dyDescent="0.55000000000000004">
      <c r="E861" s="112"/>
      <c r="F861" s="113"/>
      <c r="G861" s="112" t="s">
        <v>80</v>
      </c>
      <c r="H861" s="113"/>
      <c r="I861" s="113"/>
      <c r="J861" s="113"/>
      <c r="U861" s="72"/>
      <c r="AF861" s="293"/>
    </row>
    <row r="862" spans="2:32" ht="13" customHeight="1" x14ac:dyDescent="0.55000000000000004">
      <c r="E862" s="112" t="s">
        <v>98</v>
      </c>
      <c r="F862" s="113"/>
      <c r="G862" s="297" t="s">
        <v>79</v>
      </c>
      <c r="H862" s="298"/>
      <c r="I862" s="112" t="s">
        <v>106</v>
      </c>
      <c r="J862" s="113"/>
      <c r="AF862" s="293"/>
    </row>
    <row r="863" spans="2:32" ht="13" customHeight="1" x14ac:dyDescent="0.55000000000000004">
      <c r="B863" s="129"/>
      <c r="E863" s="114" t="s">
        <v>108</v>
      </c>
      <c r="F863" s="113"/>
      <c r="G863" s="115"/>
      <c r="H863" s="115"/>
      <c r="I863" s="112" t="s">
        <v>107</v>
      </c>
      <c r="J863" s="113"/>
      <c r="AF863" s="293"/>
    </row>
    <row r="864" spans="2:32" ht="18.5" customHeight="1" x14ac:dyDescent="0.55000000000000004">
      <c r="E864" s="112" t="s">
        <v>96</v>
      </c>
      <c r="F864" s="113"/>
      <c r="G864" s="112" t="s">
        <v>97</v>
      </c>
      <c r="H864" s="113"/>
      <c r="I864" s="113"/>
      <c r="J864" s="113"/>
      <c r="AF864" s="293"/>
    </row>
    <row r="865" spans="5:32" ht="13" customHeight="1" x14ac:dyDescent="0.55000000000000004">
      <c r="E865" s="112" t="s">
        <v>98</v>
      </c>
      <c r="F865" s="113"/>
      <c r="G865" s="112" t="s">
        <v>99</v>
      </c>
      <c r="H865" s="113"/>
      <c r="I865" s="113"/>
      <c r="J865" s="113"/>
      <c r="AF865" s="293"/>
    </row>
    <row r="866" spans="5:32" ht="13" customHeight="1" x14ac:dyDescent="0.55000000000000004">
      <c r="E866" s="112" t="s">
        <v>98</v>
      </c>
      <c r="F866" s="113"/>
      <c r="G866" s="112" t="s">
        <v>100</v>
      </c>
      <c r="H866" s="113"/>
      <c r="I866" s="113"/>
      <c r="J866" s="113"/>
      <c r="AF866" s="293"/>
    </row>
    <row r="867" spans="5:32" ht="13" customHeight="1" x14ac:dyDescent="0.55000000000000004">
      <c r="E867" s="112" t="s">
        <v>101</v>
      </c>
      <c r="F867" s="113"/>
      <c r="G867" s="112" t="s">
        <v>102</v>
      </c>
      <c r="H867" s="113"/>
      <c r="I867" s="113"/>
      <c r="J867" s="113"/>
      <c r="AF867" s="293"/>
    </row>
    <row r="868" spans="5:32" ht="13" customHeight="1" x14ac:dyDescent="0.55000000000000004">
      <c r="E868" s="112" t="s">
        <v>103</v>
      </c>
      <c r="F868" s="113"/>
      <c r="G868" s="112" t="s">
        <v>104</v>
      </c>
      <c r="H868" s="113"/>
      <c r="I868" s="113"/>
      <c r="J868" s="113"/>
      <c r="AF868" s="293"/>
    </row>
    <row r="869" spans="5:32" x14ac:dyDescent="0.55000000000000004">
      <c r="AF869" s="293"/>
    </row>
    <row r="870" spans="5:32" x14ac:dyDescent="0.55000000000000004">
      <c r="AF870" s="293"/>
    </row>
    <row r="871" spans="5:32" x14ac:dyDescent="0.55000000000000004">
      <c r="AF871" s="293"/>
    </row>
    <row r="872" spans="5:32" x14ac:dyDescent="0.55000000000000004">
      <c r="AF872" s="293"/>
    </row>
    <row r="873" spans="5:32" x14ac:dyDescent="0.55000000000000004">
      <c r="AF873" s="293"/>
    </row>
    <row r="874" spans="5:32" x14ac:dyDescent="0.55000000000000004">
      <c r="AF874" s="293"/>
    </row>
    <row r="875" spans="5:32" x14ac:dyDescent="0.55000000000000004">
      <c r="AF875" s="293"/>
    </row>
    <row r="876" spans="5:32" x14ac:dyDescent="0.55000000000000004">
      <c r="AF876" s="293"/>
    </row>
    <row r="877" spans="5:32" x14ac:dyDescent="0.55000000000000004">
      <c r="AF877" s="293"/>
    </row>
  </sheetData>
  <mergeCells count="12">
    <mergeCell ref="G862:H86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63"/>
  <sheetViews>
    <sheetView topLeftCell="A6" zoomScale="96" zoomScaleNormal="96" workbookViewId="0">
      <pane xSplit="1" ySplit="2" topLeftCell="B851" activePane="bottomRight" state="frozen"/>
      <selection activeCell="A6" sqref="A6"/>
      <selection pane="topRight" activeCell="B6" sqref="B6"/>
      <selection pane="bottomLeft" activeCell="A8" sqref="A8"/>
      <selection pane="bottomRight" activeCell="B856" sqref="B856"/>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3" t="s">
        <v>130</v>
      </c>
      <c r="C4" s="364"/>
      <c r="D4" s="364"/>
      <c r="E4" s="364"/>
      <c r="F4" s="364"/>
      <c r="G4" s="364"/>
      <c r="H4" s="364"/>
      <c r="I4" s="364"/>
      <c r="J4" s="364"/>
      <c r="K4" s="365"/>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6" t="s">
        <v>76</v>
      </c>
      <c r="B5" s="368" t="s">
        <v>134</v>
      </c>
      <c r="C5" s="366"/>
      <c r="D5" s="366"/>
      <c r="E5" s="366"/>
      <c r="F5" s="369" t="s">
        <v>135</v>
      </c>
      <c r="G5" s="366" t="s">
        <v>131</v>
      </c>
      <c r="H5" s="366"/>
      <c r="I5" s="366"/>
      <c r="J5" s="366" t="s">
        <v>132</v>
      </c>
      <c r="K5" s="367"/>
      <c r="L5" s="355" t="s">
        <v>69</v>
      </c>
      <c r="M5" s="356"/>
      <c r="N5" s="359" t="s">
        <v>9</v>
      </c>
      <c r="O5" s="360"/>
      <c r="P5" s="348" t="s">
        <v>128</v>
      </c>
      <c r="Q5" s="349"/>
      <c r="R5" s="349"/>
      <c r="S5" s="350"/>
      <c r="T5" s="324" t="s">
        <v>88</v>
      </c>
      <c r="U5" s="325"/>
      <c r="V5" s="325"/>
      <c r="W5" s="325"/>
      <c r="X5" s="326"/>
      <c r="Y5" s="130"/>
      <c r="Z5" s="336" t="s">
        <v>76</v>
      </c>
      <c r="AA5" s="338" t="s">
        <v>161</v>
      </c>
      <c r="AB5" s="339"/>
      <c r="AC5" s="340"/>
      <c r="AD5" s="332" t="s">
        <v>142</v>
      </c>
      <c r="AE5" s="333"/>
      <c r="AF5" s="319"/>
      <c r="AG5" s="319"/>
      <c r="AH5" s="319"/>
      <c r="AI5" s="319"/>
      <c r="AJ5" s="334"/>
      <c r="AK5" s="318" t="s">
        <v>143</v>
      </c>
      <c r="AL5" s="319"/>
      <c r="AM5" s="319"/>
      <c r="AN5" s="319"/>
      <c r="AO5" s="319"/>
      <c r="AP5" s="346"/>
      <c r="AQ5" s="318" t="s">
        <v>144</v>
      </c>
      <c r="AR5" s="319"/>
      <c r="AS5" s="319"/>
      <c r="AT5" s="319"/>
      <c r="AU5" s="319"/>
      <c r="AV5" s="320"/>
    </row>
    <row r="6" spans="1:94" ht="28.5" customHeight="1" x14ac:dyDescent="0.55000000000000004">
      <c r="A6" s="336"/>
      <c r="B6" s="371" t="s">
        <v>148</v>
      </c>
      <c r="C6" s="372"/>
      <c r="D6" s="344" t="s">
        <v>86</v>
      </c>
      <c r="E6" s="373" t="s">
        <v>136</v>
      </c>
      <c r="F6" s="370"/>
      <c r="G6" s="344" t="s">
        <v>133</v>
      </c>
      <c r="H6" s="344" t="s">
        <v>9</v>
      </c>
      <c r="I6" s="344" t="s">
        <v>86</v>
      </c>
      <c r="J6" s="344" t="s">
        <v>133</v>
      </c>
      <c r="K6" s="375" t="s">
        <v>9</v>
      </c>
      <c r="L6" s="357"/>
      <c r="M6" s="358"/>
      <c r="N6" s="361"/>
      <c r="O6" s="362"/>
      <c r="P6" s="351"/>
      <c r="Q6" s="352"/>
      <c r="R6" s="352"/>
      <c r="S6" s="353"/>
      <c r="T6" s="327"/>
      <c r="U6" s="328"/>
      <c r="V6" s="328"/>
      <c r="W6" s="328"/>
      <c r="X6" s="329"/>
      <c r="Y6" s="130"/>
      <c r="Z6" s="336"/>
      <c r="AA6" s="341"/>
      <c r="AB6" s="342"/>
      <c r="AC6" s="343"/>
      <c r="AD6" s="330" t="s">
        <v>141</v>
      </c>
      <c r="AE6" s="331"/>
      <c r="AF6" s="322"/>
      <c r="AG6" s="322" t="s">
        <v>140</v>
      </c>
      <c r="AH6" s="322"/>
      <c r="AI6" s="322" t="s">
        <v>132</v>
      </c>
      <c r="AJ6" s="335"/>
      <c r="AK6" s="321" t="s">
        <v>141</v>
      </c>
      <c r="AL6" s="322"/>
      <c r="AM6" s="322" t="s">
        <v>140</v>
      </c>
      <c r="AN6" s="322"/>
      <c r="AO6" s="322" t="s">
        <v>132</v>
      </c>
      <c r="AP6" s="347"/>
      <c r="AQ6" s="321" t="s">
        <v>141</v>
      </c>
      <c r="AR6" s="322"/>
      <c r="AS6" s="322" t="s">
        <v>140</v>
      </c>
      <c r="AT6" s="322"/>
      <c r="AU6" s="322" t="s">
        <v>132</v>
      </c>
      <c r="AV6" s="323"/>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7"/>
      <c r="B7" s="140" t="s">
        <v>133</v>
      </c>
      <c r="C7" s="132" t="s">
        <v>9</v>
      </c>
      <c r="D7" s="345"/>
      <c r="E7" s="374"/>
      <c r="F7" s="345"/>
      <c r="G7" s="345"/>
      <c r="H7" s="345"/>
      <c r="I7" s="345"/>
      <c r="J7" s="345"/>
      <c r="K7" s="376"/>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4" t="s">
        <v>176</v>
      </c>
      <c r="AY7" s="354"/>
      <c r="AZ7" s="354"/>
      <c r="BA7" s="354"/>
      <c r="BB7" s="354"/>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56"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55" si="1639">+BA835+1</f>
        <v>415</v>
      </c>
      <c r="BB839" s="129">
        <v>1</v>
      </c>
      <c r="BC839" s="27">
        <f t="shared" ref="BC839:BC844" si="1640">+BC838+BB839</f>
        <v>1624</v>
      </c>
      <c r="BD839" s="237">
        <f t="shared" ref="BD839:BD855"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55"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55"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55" si="2036">+AH848-AH847</f>
        <v>-343</v>
      </c>
      <c r="AH848" s="154">
        <v>68412</v>
      </c>
      <c r="AI848" s="183">
        <f t="shared" ref="AI848:AI855"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BF855" si="2367">+B854</f>
        <v>9</v>
      </c>
      <c r="BG854" s="131">
        <f t="shared" ref="BG854" si="2368">+BI854</f>
        <v>18150</v>
      </c>
      <c r="BH854" s="228">
        <f t="shared" ref="BH854" si="2369">+A854</f>
        <v>44678</v>
      </c>
      <c r="BI854" s="131">
        <f t="shared" ref="BI854" si="2370">+C854</f>
        <v>18150</v>
      </c>
      <c r="BJ854" s="1">
        <f t="shared" ref="BJ854" si="2371">+BE854</f>
        <v>44678</v>
      </c>
      <c r="BK854">
        <f t="shared" ref="BK854:BK855" si="2372">+BM854-BL854</f>
        <v>9791</v>
      </c>
      <c r="BL854">
        <f t="shared" ref="BL854:BL855" si="2373">+M854</f>
        <v>73</v>
      </c>
      <c r="BM854">
        <f t="shared" ref="BM854:BM855" si="2374">+L854</f>
        <v>9864</v>
      </c>
      <c r="BN854" s="1">
        <f t="shared" ref="BN854" si="2375">+BJ854</f>
        <v>44678</v>
      </c>
      <c r="BO854">
        <f t="shared" ref="BO854" si="2376">+BO850+BM854</f>
        <v>157057</v>
      </c>
      <c r="BP854">
        <f t="shared" ref="BP854" si="2377">+BP850+BL854</f>
        <v>8878</v>
      </c>
      <c r="BQ854" s="178">
        <f t="shared" ref="BQ854" si="2378">+A854</f>
        <v>44678</v>
      </c>
      <c r="BR854">
        <f t="shared" ref="BR854:BR855" si="2379">+AF854</f>
        <v>329498</v>
      </c>
      <c r="BS854">
        <f t="shared" ref="BS854:BS855" si="2380">+AH854</f>
        <v>59015</v>
      </c>
      <c r="BT854">
        <f t="shared" ref="BT854:BT855"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CC855" si="2389">+AR854</f>
        <v>76938</v>
      </c>
      <c r="CD854">
        <f t="shared" ref="CD854" si="2390">+AT854</f>
        <v>13742</v>
      </c>
      <c r="CE854">
        <f t="shared" ref="CE854:CE855"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 si="2414">+AR855-AR854</f>
        <v>11508</v>
      </c>
      <c r="AR855" s="154">
        <v>88446</v>
      </c>
      <c r="AS855" s="183">
        <f t="shared" ref="AS855" si="2415">+AT855-AT854</f>
        <v>0</v>
      </c>
      <c r="AT855" s="154">
        <v>13742</v>
      </c>
      <c r="AU855" s="183">
        <f t="shared" si="2363"/>
        <v>2</v>
      </c>
      <c r="AV855" s="187">
        <v>860</v>
      </c>
      <c r="AW855" s="237">
        <f t="shared" si="1879"/>
        <v>694</v>
      </c>
      <c r="AX855" s="236">
        <f t="shared" ref="AX855"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8" customHeight="1" x14ac:dyDescent="0.55000000000000004">
      <c r="A856" s="178"/>
      <c r="B856" s="239"/>
      <c r="C856" s="153"/>
      <c r="D856" s="153"/>
      <c r="E856" s="146"/>
      <c r="F856" s="146"/>
      <c r="G856" s="146"/>
      <c r="H856" s="134"/>
      <c r="I856" s="146"/>
      <c r="J856" s="134"/>
      <c r="K856" s="42"/>
      <c r="L856" s="145"/>
      <c r="M856" s="239"/>
      <c r="N856" s="134"/>
      <c r="O856" s="134"/>
      <c r="P856" s="146"/>
      <c r="Q856" s="146"/>
      <c r="R856" s="134"/>
      <c r="S856" s="134"/>
      <c r="T856" s="146"/>
      <c r="U856" s="146"/>
      <c r="V856" s="134"/>
      <c r="W856" s="42"/>
      <c r="X856" s="147"/>
      <c r="Y856" s="5"/>
      <c r="Z856" s="75"/>
      <c r="AA856" s="229"/>
      <c r="AB856" s="229"/>
      <c r="AC856" s="230"/>
      <c r="AD856" s="182"/>
      <c r="AE856" s="242"/>
      <c r="AF856" s="154"/>
      <c r="AG856" s="183"/>
      <c r="AH856" s="154"/>
      <c r="AI856" s="183"/>
      <c r="AJ856" s="184"/>
      <c r="AK856" s="185"/>
      <c r="AL856" s="154"/>
      <c r="AM856" s="183"/>
      <c r="AN856" s="154"/>
      <c r="AO856" s="183"/>
      <c r="AP856" s="186"/>
      <c r="AQ856" s="185"/>
      <c r="AR856" s="154"/>
      <c r="AS856" s="183"/>
      <c r="AT856" s="154"/>
      <c r="AU856" s="183"/>
      <c r="AV856" s="187"/>
      <c r="AW856" s="237"/>
      <c r="AX856" s="236"/>
      <c r="AY856" s="6"/>
      <c r="AZ856" s="237"/>
      <c r="BA856" s="237"/>
      <c r="BB856" s="129"/>
      <c r="BC856" s="27"/>
      <c r="BD856" s="237"/>
      <c r="BE856" s="228"/>
      <c r="BF856" s="131"/>
      <c r="BG856" s="131"/>
      <c r="BH856" s="228"/>
      <c r="BI856" s="131"/>
      <c r="BJ856" s="1"/>
      <c r="BN856" s="1"/>
      <c r="BQ856" s="178"/>
      <c r="BX856" s="178"/>
      <c r="CB856" s="178"/>
      <c r="CF856" s="178"/>
      <c r="CH856">
        <f t="shared" si="1119"/>
        <v>0</v>
      </c>
      <c r="CI856" s="178"/>
      <c r="CK856" s="1"/>
      <c r="CL856" s="281"/>
      <c r="CM856" s="1"/>
      <c r="CN856" s="282"/>
      <c r="CO856" s="178"/>
    </row>
    <row r="857" spans="1:96" ht="18" customHeight="1" x14ac:dyDescent="0.55000000000000004">
      <c r="A857" s="178"/>
      <c r="B857" s="239"/>
      <c r="C857" s="153"/>
      <c r="D857" s="153"/>
      <c r="E857" s="146"/>
      <c r="F857" s="146"/>
      <c r="G857" s="146"/>
      <c r="H857" s="134"/>
      <c r="I857" s="146"/>
      <c r="J857" s="134"/>
      <c r="K857" s="42"/>
      <c r="L857" s="145"/>
      <c r="M857" s="146"/>
      <c r="N857" s="134"/>
      <c r="O857" s="134"/>
      <c r="P857" s="146"/>
      <c r="Q857" s="146"/>
      <c r="R857" s="134"/>
      <c r="S857" s="134"/>
      <c r="T857" s="146"/>
      <c r="U857" s="146"/>
      <c r="V857" s="134"/>
      <c r="W857" s="42"/>
      <c r="X857" s="147"/>
      <c r="Y857" s="5"/>
      <c r="Z857" s="75"/>
      <c r="AA857" s="229"/>
      <c r="AB857" s="229"/>
      <c r="AC857" s="230"/>
      <c r="AD857" s="182"/>
      <c r="AE857" s="242"/>
      <c r="AF857" s="154"/>
      <c r="AG857" s="183"/>
      <c r="AH857" s="154"/>
      <c r="AI857" s="183"/>
      <c r="AJ857" s="184"/>
      <c r="AK857" s="185"/>
      <c r="AL857" s="154"/>
      <c r="AM857" s="183"/>
      <c r="AN857" s="154"/>
      <c r="AO857" s="183"/>
      <c r="AP857" s="186"/>
      <c r="AQ857" s="185"/>
      <c r="AR857" s="154"/>
      <c r="AS857" s="183"/>
      <c r="AT857" s="154"/>
      <c r="AU857" s="183"/>
      <c r="AV857" s="187"/>
      <c r="AW857" s="237"/>
      <c r="AX857" s="236"/>
      <c r="AY857" s="6"/>
      <c r="AZ857" s="237"/>
      <c r="BA857" s="237"/>
      <c r="BB857" s="129"/>
      <c r="BC857" s="27"/>
      <c r="BD857" s="237"/>
      <c r="BE857" s="228"/>
      <c r="BF857" s="131"/>
      <c r="BG857" s="131"/>
      <c r="BH857" s="228"/>
      <c r="BI857" s="131"/>
      <c r="BJ857" s="1"/>
      <c r="BN857" s="1"/>
      <c r="BQ857" s="178"/>
      <c r="BX857" s="178"/>
      <c r="CB857" s="178"/>
      <c r="CF857" s="178"/>
      <c r="CI857" s="178"/>
      <c r="CK857" s="1"/>
      <c r="CL857" s="281"/>
      <c r="CM857" s="1"/>
      <c r="CN857" s="282"/>
      <c r="CO857" s="178"/>
    </row>
    <row r="858" spans="1:96" ht="7" customHeight="1" thickBot="1" x14ac:dyDescent="0.6">
      <c r="A858" s="66"/>
      <c r="B858" s="145"/>
      <c r="C858" s="153"/>
      <c r="D858" s="146"/>
      <c r="E858" s="146"/>
      <c r="F858" s="146"/>
      <c r="G858" s="146"/>
      <c r="H858" s="134"/>
      <c r="I858" s="146"/>
      <c r="J858" s="134"/>
      <c r="K858" s="147"/>
      <c r="L858" s="145"/>
      <c r="M858" s="146"/>
      <c r="N858" s="134"/>
      <c r="O858" s="134"/>
      <c r="P858" s="146"/>
      <c r="Q858" s="146"/>
      <c r="R858" s="134"/>
      <c r="S858" s="134"/>
      <c r="T858" s="146"/>
      <c r="U858" s="146"/>
      <c r="V858" s="134"/>
      <c r="W858" s="42"/>
      <c r="X858" s="147"/>
      <c r="Z858" s="66"/>
      <c r="AA858" s="64"/>
      <c r="AB858" s="64"/>
      <c r="AC858" s="64"/>
      <c r="AD858" s="182"/>
      <c r="AE858" s="242"/>
      <c r="AF858" s="154"/>
      <c r="AG858" s="183"/>
      <c r="AH858" s="154"/>
      <c r="AI858" s="183"/>
      <c r="AJ858" s="184"/>
      <c r="AK858" s="185"/>
      <c r="AL858" s="154"/>
      <c r="AM858" s="183"/>
      <c r="AN858" s="154"/>
      <c r="AO858" s="183"/>
      <c r="AP858" s="186"/>
      <c r="AQ858" s="185"/>
      <c r="AR858" s="154"/>
      <c r="AS858" s="183"/>
      <c r="AT858" s="154"/>
      <c r="AU858" s="183"/>
      <c r="AV858" s="187"/>
    </row>
    <row r="859" spans="1:96" x14ac:dyDescent="0.55000000000000004">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AE859">
        <f>SUM(AD443:AD448)</f>
        <v>190</v>
      </c>
      <c r="AY859" s="45" t="s">
        <v>474</v>
      </c>
      <c r="BB859" s="45" t="s">
        <v>473</v>
      </c>
      <c r="BV859">
        <f>SUM(BV442:BV858)</f>
        <v>319338</v>
      </c>
    </row>
    <row r="860" spans="1:96" x14ac:dyDescent="0.55000000000000004">
      <c r="B860">
        <f>SUM(B554:B584)</f>
        <v>832</v>
      </c>
      <c r="AI860" s="258">
        <f>SUM(AI189:AI558)</f>
        <v>205</v>
      </c>
      <c r="AJ860">
        <f>SUM(AI797:AI857)</f>
        <v>8543</v>
      </c>
      <c r="AY860" s="45">
        <f>SUM(AY359:AY413)</f>
        <v>69</v>
      </c>
      <c r="BB860" s="45">
        <f>SUM(BB374:BB413)</f>
        <v>941</v>
      </c>
    </row>
    <row r="861" spans="1:96" x14ac:dyDescent="0.55000000000000004">
      <c r="L861">
        <f>SUM(L97:L860)</f>
        <v>611185</v>
      </c>
      <c r="P861">
        <f>SUM(P97:P860)</f>
        <v>25608</v>
      </c>
      <c r="AD861">
        <f>SUM(AD188:AD194)</f>
        <v>82</v>
      </c>
      <c r="AJ861">
        <f>SUM(AI797:AI827)</f>
        <v>7081</v>
      </c>
      <c r="AY861" s="45" t="s">
        <v>685</v>
      </c>
    </row>
    <row r="862" spans="1:96" ht="15" customHeight="1" x14ac:dyDescent="0.55000000000000004">
      <c r="A862" s="129"/>
      <c r="D862">
        <f>SUM(B229:B259)</f>
        <v>435</v>
      </c>
      <c r="Z862" s="129"/>
      <c r="AA862" s="129"/>
      <c r="AB862" s="129"/>
      <c r="AC862" s="129"/>
      <c r="AF862">
        <f>SUM(AD188:AD558)</f>
        <v>10740</v>
      </c>
      <c r="AY862" s="45">
        <f>SUM(AY581:AY858)</f>
        <v>515</v>
      </c>
    </row>
    <row r="863" spans="1:96" x14ac:dyDescent="0.55000000000000004">
      <c r="AB863" s="45" t="s">
        <v>827</v>
      </c>
      <c r="AD863" s="45">
        <f>SUM(AD810:AD816)</f>
        <v>17671</v>
      </c>
      <c r="AE863" s="45"/>
      <c r="AF863" s="45"/>
      <c r="AG863" s="45"/>
      <c r="AH863" s="45"/>
      <c r="AI863" s="45">
        <f>SUM(AI810:AI816)</f>
        <v>1903</v>
      </c>
      <c r="AR863">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29"/>
  <sheetViews>
    <sheetView zoomScaleNormal="100" workbookViewId="0">
      <pane xSplit="3" ySplit="1" topLeftCell="D609" activePane="bottomRight" state="frozen"/>
      <selection pane="topRight" activeCell="C1" sqref="C1"/>
      <selection pane="bottomLeft" activeCell="A2" sqref="A2"/>
      <selection pane="bottomRight" activeCell="D620" sqref="D620"/>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18"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8"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8"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8"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8"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8"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8"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8"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8"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8"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8"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8" ht="17.5" customHeight="1" x14ac:dyDescent="0.55000000000000004">
      <c r="B619" s="264"/>
      <c r="C619" s="1"/>
      <c r="J619" s="264"/>
      <c r="AG619" s="1"/>
      <c r="AH619" s="265"/>
      <c r="AI619" s="265"/>
      <c r="AK619" s="265"/>
    </row>
    <row r="620" spans="2:38" ht="17.5" customHeight="1" x14ac:dyDescent="0.55000000000000004">
      <c r="B620" s="264"/>
      <c r="C620" s="1"/>
      <c r="E620" s="292"/>
      <c r="J620" s="264"/>
      <c r="AG620" s="1"/>
      <c r="AH620" s="265"/>
      <c r="AI620" s="265"/>
    </row>
    <row r="621" spans="2:38" x14ac:dyDescent="0.55000000000000004">
      <c r="B621" s="239"/>
      <c r="C621" s="1"/>
      <c r="AG621" s="277">
        <v>1</v>
      </c>
    </row>
    <row r="622" spans="2:38" s="263" customFormat="1" ht="5" customHeight="1" x14ac:dyDescent="0.55000000000000004">
      <c r="B622" s="262"/>
      <c r="C622" s="261"/>
      <c r="AF622" s="5"/>
    </row>
    <row r="623" spans="2:38" ht="5.5" customHeight="1" x14ac:dyDescent="0.55000000000000004">
      <c r="B623" s="255"/>
      <c r="C623" s="1"/>
    </row>
    <row r="624" spans="2:38" x14ac:dyDescent="0.55000000000000004">
      <c r="B624">
        <f>SUM(B2:B623)</f>
        <v>15817</v>
      </c>
      <c r="C624" s="1" t="s">
        <v>348</v>
      </c>
      <c r="D624" s="27">
        <f t="shared" ref="D624:J624" si="204">SUM(D2:D623)</f>
        <v>4069</v>
      </c>
      <c r="E624" s="27">
        <f t="shared" si="204"/>
        <v>3513</v>
      </c>
      <c r="F624" s="27">
        <f t="shared" si="204"/>
        <v>1217</v>
      </c>
      <c r="G624">
        <f t="shared" si="204"/>
        <v>943</v>
      </c>
      <c r="H624">
        <f t="shared" si="204"/>
        <v>1472</v>
      </c>
      <c r="I624" s="27">
        <f t="shared" si="204"/>
        <v>886</v>
      </c>
      <c r="J624" s="27">
        <f t="shared" si="204"/>
        <v>3717</v>
      </c>
      <c r="K624">
        <f t="shared" ref="K624:AE624" si="205">SUM(K2:K623)</f>
        <v>533</v>
      </c>
      <c r="L624">
        <f t="shared" si="205"/>
        <v>14</v>
      </c>
      <c r="M624">
        <f t="shared" si="205"/>
        <v>37</v>
      </c>
      <c r="N624">
        <f t="shared" si="205"/>
        <v>107</v>
      </c>
      <c r="O624" s="27">
        <f t="shared" si="205"/>
        <v>371</v>
      </c>
      <c r="P624">
        <f t="shared" si="205"/>
        <v>18</v>
      </c>
      <c r="Q624">
        <f t="shared" si="205"/>
        <v>26</v>
      </c>
      <c r="R624">
        <f t="shared" si="205"/>
        <v>206</v>
      </c>
      <c r="S624">
        <f t="shared" si="205"/>
        <v>45</v>
      </c>
      <c r="T624">
        <f t="shared" si="205"/>
        <v>120</v>
      </c>
      <c r="U624">
        <f t="shared" si="205"/>
        <v>132</v>
      </c>
      <c r="V624">
        <f t="shared" si="205"/>
        <v>190</v>
      </c>
      <c r="W624">
        <f t="shared" si="205"/>
        <v>9</v>
      </c>
      <c r="X624">
        <f t="shared" si="205"/>
        <v>58</v>
      </c>
      <c r="Y624">
        <f t="shared" si="205"/>
        <v>174</v>
      </c>
      <c r="Z624">
        <f t="shared" si="205"/>
        <v>162</v>
      </c>
      <c r="AA624">
        <f t="shared" si="205"/>
        <v>1</v>
      </c>
      <c r="AB624">
        <f t="shared" si="205"/>
        <v>376</v>
      </c>
      <c r="AC624">
        <f t="shared" si="205"/>
        <v>68</v>
      </c>
      <c r="AD624">
        <f t="shared" si="205"/>
        <v>534</v>
      </c>
      <c r="AE624">
        <f t="shared" si="205"/>
        <v>536</v>
      </c>
      <c r="AL624" s="265"/>
    </row>
    <row r="625" spans="2:11" x14ac:dyDescent="0.55000000000000004">
      <c r="C625" s="1"/>
    </row>
    <row r="626" spans="2:11" ht="5" customHeight="1" x14ac:dyDescent="0.55000000000000004">
      <c r="C626" s="1"/>
    </row>
    <row r="629" spans="2:11" x14ac:dyDescent="0.55000000000000004">
      <c r="B629" s="239"/>
      <c r="K62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U5" sqref="U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63"/>
  <sheetViews>
    <sheetView topLeftCell="A2" workbookViewId="0">
      <pane xSplit="2" ySplit="2" topLeftCell="C652" activePane="bottomRight" state="frozen"/>
      <selection activeCell="O24" sqref="O24"/>
      <selection pane="topRight" activeCell="O24" sqref="O24"/>
      <selection pane="bottomLeft" activeCell="O24" sqref="O24"/>
      <selection pane="bottomRight" activeCell="G660" sqref="G66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59" si="223">+A624+1</f>
        <v>627</v>
      </c>
      <c r="B625" s="248"/>
      <c r="C625" s="45"/>
      <c r="D625" t="s">
        <v>847</v>
      </c>
      <c r="E625">
        <v>24</v>
      </c>
      <c r="F625">
        <f t="shared" ref="F625:F659"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B660" s="248"/>
      <c r="C660" s="45"/>
      <c r="G660" s="1"/>
      <c r="H660" s="129"/>
      <c r="I660" s="247"/>
      <c r="J660" s="129"/>
      <c r="K660" s="252"/>
      <c r="L660" s="275"/>
      <c r="M660" s="5"/>
      <c r="N660" s="252"/>
      <c r="O660" s="129"/>
      <c r="P660" s="129"/>
      <c r="Q660" s="6"/>
      <c r="R660" s="276"/>
      <c r="S660" s="238"/>
      <c r="T660" s="253"/>
      <c r="U660" s="278"/>
      <c r="V660" s="5"/>
      <c r="W660" s="27"/>
      <c r="X660" s="253"/>
      <c r="Y660" s="5"/>
      <c r="Z660" s="250"/>
    </row>
    <row r="661" spans="1:26" x14ac:dyDescent="0.55000000000000004">
      <c r="B661" s="248"/>
      <c r="C661" s="45"/>
      <c r="G661" s="1"/>
      <c r="H661" s="128"/>
      <c r="I661" s="285"/>
      <c r="J661" s="128"/>
      <c r="K661" s="286"/>
      <c r="L661" s="287"/>
      <c r="M661" s="285"/>
      <c r="N661" s="286"/>
      <c r="O661" s="128"/>
      <c r="P661" s="285"/>
      <c r="Q661" s="288"/>
      <c r="R661" s="289"/>
      <c r="S661" s="288"/>
      <c r="T661" s="128"/>
      <c r="U661" s="290"/>
      <c r="V661" s="285"/>
      <c r="W661" s="285"/>
      <c r="X661" s="128"/>
      <c r="Y661" s="285"/>
      <c r="Z661" s="128"/>
    </row>
    <row r="662" spans="1:26" ht="7.5" customHeight="1" x14ac:dyDescent="0.55000000000000004">
      <c r="H662" s="285"/>
      <c r="I662" s="285"/>
      <c r="J662" s="285"/>
      <c r="K662" s="285"/>
      <c r="L662" s="291"/>
      <c r="M662" s="285"/>
      <c r="N662" s="285"/>
      <c r="O662" s="285"/>
      <c r="P662" s="285"/>
      <c r="Q662" s="285"/>
      <c r="R662" s="291"/>
      <c r="S662" s="285"/>
      <c r="T662" s="285"/>
      <c r="U662" s="285"/>
      <c r="V662" s="285"/>
      <c r="W662" s="285"/>
      <c r="X662" s="128"/>
      <c r="Y662" s="285"/>
      <c r="Z662" s="128"/>
    </row>
    <row r="663" spans="1:26" x14ac:dyDescent="0.55000000000000004">
      <c r="H663" s="285"/>
      <c r="I663" s="285"/>
      <c r="J663" s="285"/>
      <c r="K663" s="285"/>
      <c r="L663" s="291"/>
      <c r="M663" s="285"/>
      <c r="N663" s="285"/>
      <c r="O663" s="285"/>
      <c r="P663" s="285"/>
      <c r="Q663" s="285"/>
      <c r="R663" s="291"/>
      <c r="S663" s="285"/>
      <c r="T663" s="285"/>
      <c r="U663" s="285"/>
      <c r="V663" s="285"/>
      <c r="W663" s="285"/>
      <c r="X663" s="128"/>
      <c r="Y663" s="285"/>
      <c r="Z66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7" t="s">
        <v>2</v>
      </c>
      <c r="C4" s="377"/>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7" t="s">
        <v>38</v>
      </c>
      <c r="CI4" s="377"/>
      <c r="CJ4" s="377"/>
      <c r="CK4" s="377"/>
      <c r="CL4" s="377"/>
    </row>
    <row r="5" spans="2:90" x14ac:dyDescent="0.55000000000000004">
      <c r="B5" t="s">
        <v>3</v>
      </c>
      <c r="C5" t="s">
        <v>1</v>
      </c>
      <c r="D5" s="377" t="s">
        <v>4</v>
      </c>
      <c r="E5" s="377"/>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2022-04-29T04:33:50Z</dcterms:modified>
</cp:coreProperties>
</file>