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0EC1CA74-27DD-46A1-949D-2AAF7FFF82F2}" xr6:coauthVersionLast="47" xr6:coauthVersionMax="47" xr10:uidLastSave="{00000000-0000-0000-0000-000000000000}"/>
  <bookViews>
    <workbookView xWindow="9790" yWindow="140" windowWidth="9340" windowHeight="942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896" i="5" l="1"/>
  <c r="AF887" i="2"/>
  <c r="AE887" i="2"/>
  <c r="AB887" i="2"/>
  <c r="AA887" i="2"/>
  <c r="Z887" i="2"/>
  <c r="Y887" i="2"/>
  <c r="X887" i="2"/>
  <c r="W887" i="2"/>
  <c r="P887" i="2"/>
  <c r="O887" i="2"/>
  <c r="M887" i="2"/>
  <c r="K887" i="2"/>
  <c r="H887" i="2"/>
  <c r="CU886" i="5"/>
  <c r="CT886" i="5"/>
  <c r="CS886" i="5"/>
  <c r="CR886" i="5"/>
  <c r="CQ886" i="5"/>
  <c r="CP886" i="5"/>
  <c r="CO886" i="5"/>
  <c r="CN886" i="5"/>
  <c r="CM886" i="5"/>
  <c r="CL886" i="5"/>
  <c r="CK886" i="5"/>
  <c r="CJ886" i="5"/>
  <c r="CI886" i="5"/>
  <c r="CH886" i="5"/>
  <c r="CG886" i="5"/>
  <c r="CF886" i="5"/>
  <c r="CE886" i="5"/>
  <c r="CD886" i="5"/>
  <c r="CC886" i="5"/>
  <c r="CB886" i="5"/>
  <c r="CA886" i="5"/>
  <c r="BZ886" i="5"/>
  <c r="BY886" i="5"/>
  <c r="BX886" i="5"/>
  <c r="BW886" i="5"/>
  <c r="BV886" i="5"/>
  <c r="BT886" i="5"/>
  <c r="BS886" i="5"/>
  <c r="BR886" i="5"/>
  <c r="BQ886" i="5"/>
  <c r="BM886" i="5"/>
  <c r="BO886" i="5" s="1"/>
  <c r="BL886" i="5"/>
  <c r="BP886" i="5" s="1"/>
  <c r="BJ886" i="5"/>
  <c r="BN886" i="5" s="1"/>
  <c r="BI886" i="5"/>
  <c r="BG886" i="5" s="1"/>
  <c r="BH886" i="5"/>
  <c r="BF886" i="5"/>
  <c r="BE886" i="5"/>
  <c r="BD886" i="5"/>
  <c r="BC886" i="5"/>
  <c r="BA886" i="5"/>
  <c r="AZ886" i="5"/>
  <c r="AX886" i="5"/>
  <c r="AW886" i="5"/>
  <c r="AU886" i="5"/>
  <c r="AS886" i="5"/>
  <c r="AQ886" i="5"/>
  <c r="AM886" i="5"/>
  <c r="AK886" i="5"/>
  <c r="AI886" i="5"/>
  <c r="AG886" i="5"/>
  <c r="AD886" i="5"/>
  <c r="AE886" i="5" s="1"/>
  <c r="AC886" i="5"/>
  <c r="AB886" i="5"/>
  <c r="AA886" i="5"/>
  <c r="Z886" i="5"/>
  <c r="Y886" i="5"/>
  <c r="C886" i="5"/>
  <c r="D886" i="5" s="1"/>
  <c r="AJ649" i="7"/>
  <c r="AI649" i="7"/>
  <c r="AG649" i="7"/>
  <c r="J649" i="7"/>
  <c r="B649" i="7" s="1"/>
  <c r="AK649" i="7" s="1"/>
  <c r="Z690" i="6"/>
  <c r="Y690" i="6"/>
  <c r="V690" i="6"/>
  <c r="X690" i="6" s="1"/>
  <c r="U690" i="6"/>
  <c r="T690" i="6"/>
  <c r="S690" i="6"/>
  <c r="R690" i="6"/>
  <c r="N690" i="6"/>
  <c r="L690" i="6"/>
  <c r="K690" i="6"/>
  <c r="I690" i="6"/>
  <c r="W690" i="6" s="1"/>
  <c r="F690" i="6"/>
  <c r="A690" i="6"/>
  <c r="AF886" i="2"/>
  <c r="AE886" i="2"/>
  <c r="AA886" i="2"/>
  <c r="Z886" i="2"/>
  <c r="X886" i="2"/>
  <c r="W886" i="2"/>
  <c r="P886" i="2"/>
  <c r="CT885" i="5"/>
  <c r="CR885" i="5"/>
  <c r="CL885" i="5"/>
  <c r="CK885" i="5"/>
  <c r="CI885" i="5"/>
  <c r="CF885" i="5"/>
  <c r="CE885" i="5"/>
  <c r="CD885" i="5"/>
  <c r="CC885" i="5"/>
  <c r="CB885" i="5"/>
  <c r="CA885" i="5"/>
  <c r="BZ885" i="5"/>
  <c r="BY885" i="5"/>
  <c r="BX885" i="5"/>
  <c r="BT885" i="5"/>
  <c r="BS885" i="5"/>
  <c r="BR885" i="5"/>
  <c r="BQ885" i="5"/>
  <c r="BM885" i="5"/>
  <c r="BL885" i="5"/>
  <c r="BH885" i="5"/>
  <c r="BF885" i="5"/>
  <c r="BE885" i="5"/>
  <c r="BJ885" i="5" s="1"/>
  <c r="BN885" i="5" s="1"/>
  <c r="AX885" i="5"/>
  <c r="AU885" i="5"/>
  <c r="CH885" i="5" s="1"/>
  <c r="AS885" i="5"/>
  <c r="CU885" i="5" s="1"/>
  <c r="AG885" i="5"/>
  <c r="AI885" i="5"/>
  <c r="CQ885" i="5" s="1"/>
  <c r="AQ885" i="5"/>
  <c r="CS885" i="5" s="1"/>
  <c r="AM885" i="5"/>
  <c r="AK885" i="5"/>
  <c r="AD885" i="5"/>
  <c r="BV885" i="5" s="1"/>
  <c r="AC885" i="5"/>
  <c r="AB885" i="5"/>
  <c r="AA885" i="5"/>
  <c r="Z885" i="5"/>
  <c r="CP885" i="5" s="1"/>
  <c r="AJ648" i="7"/>
  <c r="AI648" i="7"/>
  <c r="AG648" i="7"/>
  <c r="J648" i="7"/>
  <c r="B648" i="7" s="1"/>
  <c r="AK648" i="7" s="1"/>
  <c r="AH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AH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AH646" i="7" s="1"/>
  <c r="Y687" i="6"/>
  <c r="V687" i="6"/>
  <c r="U687" i="6"/>
  <c r="CR883" i="5"/>
  <c r="CL883" i="5"/>
  <c r="CJ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AH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H643" i="7" s="1"/>
  <c r="BK886" i="5" l="1"/>
  <c r="AH649" i="7"/>
  <c r="I887" i="2"/>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1"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V894" i="5" l="1"/>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4"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9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91"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92" i="5"/>
  <c r="AF839" i="2"/>
  <c r="AE839" i="2"/>
  <c r="AA839" i="2"/>
  <c r="Z839" i="2"/>
  <c r="X839" i="2"/>
  <c r="W839" i="2"/>
  <c r="P839" i="2"/>
  <c r="O655" i="7"/>
  <c r="G65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93" i="5" s="1"/>
  <c r="AS828" i="5"/>
  <c r="AQ828" i="5"/>
  <c r="AO828" i="5"/>
  <c r="AM828" i="5"/>
  <c r="AI828" i="5"/>
  <c r="AJ893"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4"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892"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1" i="5"/>
  <c r="AJ891" i="5"/>
  <c r="AJ89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4"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1"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93" i="5"/>
  <c r="AS581" i="5"/>
  <c r="CU581" i="5" s="1"/>
  <c r="AG581" i="5"/>
  <c r="CK581" i="5" s="1"/>
  <c r="X65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0" i="5" s="1"/>
  <c r="CJ443" i="5"/>
  <c r="AE890"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1" i="5"/>
  <c r="CL378" i="5" l="1"/>
  <c r="CI378" i="5"/>
  <c r="CE378" i="5"/>
  <c r="CD378" i="5"/>
  <c r="CC378" i="5"/>
  <c r="CB378" i="5"/>
  <c r="CA378" i="5"/>
  <c r="BZ378" i="5"/>
  <c r="BY378" i="5"/>
  <c r="BX378" i="5"/>
  <c r="BT378" i="5"/>
  <c r="BS378" i="5"/>
  <c r="BR378" i="5"/>
  <c r="BQ378" i="5"/>
  <c r="BL378" i="5"/>
  <c r="BM378" i="5"/>
  <c r="BH378" i="5"/>
  <c r="BF378" i="5"/>
  <c r="BB891"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5" i="7"/>
  <c r="AD655" i="7"/>
  <c r="AB655" i="7"/>
  <c r="Y655" i="7"/>
  <c r="N655" i="7"/>
  <c r="E65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9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5"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9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9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5" i="5" l="1"/>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5" i="7"/>
  <c r="T655" i="7"/>
  <c r="R655" i="7"/>
  <c r="Z655" i="7"/>
  <c r="AC65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5" i="7"/>
  <c r="AJ371" i="7"/>
  <c r="S655" i="7"/>
  <c r="B371" i="7"/>
  <c r="AK371" i="7" s="1"/>
  <c r="U655" i="7"/>
  <c r="Y878" i="2" l="1"/>
  <c r="H879" i="2"/>
  <c r="H880" i="2" s="1"/>
  <c r="H881" i="2" s="1"/>
  <c r="H882" i="2" s="1"/>
  <c r="H883" i="2" s="1"/>
  <c r="H884" i="2" s="1"/>
  <c r="H885" i="2" s="1"/>
  <c r="H886"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6" i="2" l="1"/>
  <c r="Y885" i="2"/>
  <c r="Y884" i="2"/>
  <c r="Y883" i="2"/>
  <c r="Y882" i="2"/>
  <c r="Y881" i="2"/>
  <c r="Y880" i="2"/>
  <c r="Y879" i="2"/>
  <c r="W543" i="6"/>
  <c r="I544" i="6"/>
  <c r="I667" i="2"/>
  <c r="AB667" i="2"/>
  <c r="M668" i="2"/>
  <c r="M669" i="2" s="1"/>
  <c r="M670" i="2" s="1"/>
  <c r="M671" i="2" s="1"/>
  <c r="M672" i="2" s="1"/>
  <c r="M673" i="2" s="1"/>
  <c r="AB666" i="2"/>
  <c r="I666" i="2"/>
  <c r="AB665" i="2"/>
  <c r="I665" i="2"/>
  <c r="M655" i="7"/>
  <c r="K655" i="7"/>
  <c r="AJ392" i="7"/>
  <c r="I655"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I878" i="2"/>
  <c r="AB877" i="2"/>
  <c r="I877" i="2"/>
  <c r="AB876" i="2"/>
  <c r="I876" i="2"/>
  <c r="AB875" i="2"/>
  <c r="I875" i="2"/>
  <c r="AB874" i="2"/>
  <c r="I874" i="2"/>
  <c r="AB873" i="2"/>
  <c r="I873" i="2"/>
  <c r="AB872" i="2"/>
  <c r="I872" i="2"/>
  <c r="I871" i="2"/>
  <c r="AB871" i="2"/>
  <c r="W563" i="6"/>
  <c r="I564" i="6"/>
  <c r="AB886" i="2" l="1"/>
  <c r="I886" i="2"/>
  <c r="AB885" i="2"/>
  <c r="I885" i="2"/>
  <c r="AB884" i="2"/>
  <c r="I884" i="2"/>
  <c r="AB883" i="2"/>
  <c r="I883" i="2"/>
  <c r="AB882" i="2"/>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5" i="7"/>
  <c r="AJ536" i="7"/>
  <c r="H655" i="7"/>
  <c r="AI536" i="7"/>
  <c r="B536" i="7"/>
  <c r="AK536" i="7" s="1"/>
  <c r="L65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5" i="7"/>
  <c r="B573" i="7"/>
  <c r="AK573" i="7" s="1"/>
  <c r="AJ573" i="7"/>
  <c r="B65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s="1"/>
</calcChain>
</file>

<file path=xl/sharedStrings.xml><?xml version="1.0" encoding="utf-8"?>
<sst xmlns="http://schemas.openxmlformats.org/spreadsheetml/2006/main" count="1219" uniqueCount="917">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</sst>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国家衛健委発表に基づく感染状況!$AE$374:$AE$890</c:f>
              <c:numCache>
                <c:formatCode>m"月"d"日"</c:formatCode>
                <c:ptCount val="51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numCache>
            </c:numRef>
          </c:cat>
          <c:val>
            <c:numRef>
              <c:f>国家衛健委発表に基づく感染状況!$AF$374:$AF$890</c:f>
              <c:numCache>
                <c:formatCode>#,##0_);[Red]\(#,##0\)</c:formatCode>
                <c:ptCount val="51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香港マカオ台湾の患者・海外輸入症例・無症状病原体保有者!$CO$189:$CO$889</c:f>
              <c:numCache>
                <c:formatCode>General</c:formatCode>
                <c:ptCount val="7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省市別輸入症例数変化!$D$2:$D$652</c:f>
              <c:numCache>
                <c:formatCode>General</c:formatCode>
                <c:ptCount val="65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省市別輸入症例数変化!$E$2:$E$652</c:f>
              <c:numCache>
                <c:formatCode>General</c:formatCode>
                <c:ptCount val="65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省市別輸入症例数変化!$F$2:$F$652</c:f>
              <c:numCache>
                <c:formatCode>General</c:formatCode>
                <c:ptCount val="65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省市別輸入症例数変化!$G$2:$G$652</c:f>
              <c:numCache>
                <c:formatCode>General</c:formatCode>
                <c:ptCount val="65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省市別輸入症例数変化!$H$2:$H$652</c:f>
              <c:numCache>
                <c:formatCode>General</c:formatCode>
                <c:ptCount val="65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省市別輸入症例数変化!$I$2:$I$652</c:f>
              <c:numCache>
                <c:formatCode>General</c:formatCode>
                <c:ptCount val="65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省市別輸入症例数変化!$C$2:$C$652</c:f>
              <c:numCache>
                <c:formatCode>m"月"d"日"</c:formatCode>
                <c:ptCount val="65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省市別輸入症例数変化!$J$2:$J$652</c:f>
              <c:numCache>
                <c:formatCode>0_);[Red]\(0\)</c:formatCode>
                <c:ptCount val="65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香港マカオ台湾の患者・海外輸入症例・無症状病原体保有者!$BR$29:$BR$889</c:f>
              <c:numCache>
                <c:formatCode>General</c:formatCode>
                <c:ptCount val="86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香港マカオ台湾の患者・海外輸入症例・無症状病原体保有者!$BS$29:$BS$889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香港マカオ台湾の患者・海外輸入症例・無症状病原体保有者!$BT$29:$BT$889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香港マカオ台湾の患者・海外輸入症例・無症状病原体保有者!$AX$169:$AX$889</c:f>
              <c:numCache>
                <c:formatCode>m"月"d"日"</c:formatCode>
                <c:ptCount val="7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numCache>
            </c:numRef>
          </c:cat>
          <c:val>
            <c:numRef>
              <c:f>香港マカオ台湾の患者・海外輸入症例・無症状病原体保有者!$AY$169:$AY$889</c:f>
              <c:numCache>
                <c:formatCode>General</c:formatCode>
                <c:ptCount val="72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香港マカオ台湾の患者・海外輸入症例・無症状病原体保有者!$AX$169:$AX$889</c:f>
              <c:numCache>
                <c:formatCode>m"月"d"日"</c:formatCode>
                <c:ptCount val="7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numCache>
            </c:numRef>
          </c:cat>
          <c:val>
            <c:numRef>
              <c:f>香港マカオ台湾の患者・海外輸入症例・無症状病原体保有者!$BB$169:$BB$889</c:f>
              <c:numCache>
                <c:formatCode>General</c:formatCode>
                <c:ptCount val="72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香港マカオ台湾の患者・海外輸入症例・無症状病原体保有者!$AX$169:$AX$889</c:f>
              <c:numCache>
                <c:formatCode>m"月"d"日"</c:formatCode>
                <c:ptCount val="7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numCache>
            </c:numRef>
          </c:cat>
          <c:val>
            <c:numRef>
              <c:f>香港マカオ台湾の患者・海外輸入症例・無症状病原体保有者!$AZ$169:$AZ$889</c:f>
              <c:numCache>
                <c:formatCode>General</c:formatCode>
                <c:ptCount val="72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香港マカオ台湾の患者・海外輸入症例・無症状病原体保有者!$AX$169:$AX$889</c:f>
              <c:numCache>
                <c:formatCode>m"月"d"日"</c:formatCode>
                <c:ptCount val="72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numCache>
            </c:numRef>
          </c:cat>
          <c:val>
            <c:numRef>
              <c:f>香港マカオ台湾の患者・海外輸入症例・無症状病原体保有者!$BC$169:$BC$889</c:f>
              <c:numCache>
                <c:formatCode>General</c:formatCode>
                <c:ptCount val="72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国家衛健委発表に基づく感染状況!$AA$27:$AA$891</c:f>
              <c:numCache>
                <c:formatCode>General</c:formatCode>
                <c:ptCount val="8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国家衛健委発表に基づく感染状況!$AB$27:$AB$891</c:f>
              <c:numCache>
                <c:formatCode>General</c:formatCode>
                <c:ptCount val="8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国家衛健委発表に基づく感染状況!$AA$27:$AA$891</c:f>
              <c:numCache>
                <c:formatCode>General</c:formatCode>
                <c:ptCount val="8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国家衛健委発表に基づく感染状況!$AB$27:$AB$891</c:f>
              <c:numCache>
                <c:formatCode>General</c:formatCode>
                <c:ptCount val="8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国家衛健委発表に基づく感染状況!$AA$27:$AA$891</c:f>
              <c:numCache>
                <c:formatCode>General</c:formatCode>
                <c:ptCount val="8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国家衛健委発表に基づく感染状況!$AB$27:$AB$891</c:f>
              <c:numCache>
                <c:formatCode>General</c:formatCode>
                <c:ptCount val="8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香港マカオ台湾の患者・海外輸入症例・無症状病原体保有者!$CR$485:$CR$889</c:f>
              <c:numCache>
                <c:formatCode>m"月"d"日"</c:formatCode>
                <c:ptCount val="4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numCache>
            </c:numRef>
          </c:cat>
          <c:val>
            <c:numRef>
              <c:f>香港マカオ台湾の患者・海外輸入症例・無症状病原体保有者!$CS$485:$CS$889</c:f>
              <c:numCache>
                <c:formatCode>General</c:formatCode>
                <c:ptCount val="40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香港マカオ台湾の患者・海外輸入症例・無症状病原体保有者!$CR$485:$CR$889</c:f>
              <c:numCache>
                <c:formatCode>m"月"d"日"</c:formatCode>
                <c:ptCount val="40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numCache>
            </c:numRef>
          </c:cat>
          <c:val>
            <c:numRef>
              <c:f>香港マカオ台湾の患者・海外輸入症例・無症状病原体保有者!$CT$485:$CT$889</c:f>
              <c:numCache>
                <c:formatCode>General</c:formatCode>
                <c:ptCount val="40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香港マカオ台湾の患者・海外輸入症例・無症状病原体保有者!$BJ$97:$BJ$888</c:f>
              <c:numCache>
                <c:formatCode>m"月"d"日"</c:formatCode>
                <c:ptCount val="7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numCache>
            </c:numRef>
          </c:cat>
          <c:val>
            <c:numRef>
              <c:f>香港マカオ台湾の患者・海外輸入症例・無症状病原体保有者!$BK$97:$BK$888</c:f>
              <c:numCache>
                <c:formatCode>General</c:formatCode>
                <c:ptCount val="7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香港マカオ台湾の患者・海外輸入症例・無症状病原体保有者!$BJ$97:$BJ$888</c:f>
              <c:numCache>
                <c:formatCode>m"月"d"日"</c:formatCode>
                <c:ptCount val="7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numCache>
            </c:numRef>
          </c:cat>
          <c:val>
            <c:numRef>
              <c:f>香港マカオ台湾の患者・海外輸入症例・無症状病原体保有者!$BL$97:$BL$888</c:f>
              <c:numCache>
                <c:formatCode>General</c:formatCode>
                <c:ptCount val="7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香港マカオ台湾の患者・海外輸入症例・無症状病原体保有者!$CM$29:$CM$889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国家衛健委発表に基づく感染状況!$X$27:$X$891</c:f>
              <c:numCache>
                <c:formatCode>#,##0_);[Red]\(#,##0\)</c:formatCode>
                <c:ptCount val="86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国家衛健委発表に基づく感染状況!$Y$27:$Y$891</c:f>
              <c:numCache>
                <c:formatCode>General</c:formatCode>
                <c:ptCount val="86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香港マカオ台湾の患者・海外輸入症例・無症状病原体保有者!$CK$29:$CK$889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香港マカオ台湾の患者・海外輸入症例・無症状病原体保有者!$CJ$29:$CJ$889</c:f>
              <c:numCache>
                <c:formatCode>General</c:formatCode>
                <c:ptCount val="8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香港マカオ台湾の患者・海外輸入症例・無症状病原体保有者!$CK$29:$CK$889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香港マカオ台湾の患者・海外輸入症例・無症状病原体保有者!$CI$29:$CI$889</c15:sqref>
                        </c15:formulaRef>
                      </c:ext>
                    </c:extLst>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extLst>
                      <c:ext uri="{02D57815-91ED-43cb-92C2-25804820EDAC}">
                        <c15:formulaRef>
                          <c15:sqref>香港マカオ台湾の患者・海外輸入症例・無症状病原体保有者!$CJ$29:$CJ$889</c15:sqref>
                        </c15:formulaRef>
                      </c:ext>
                    </c:extLst>
                    <c:numCache>
                      <c:formatCode>General</c:formatCode>
                      <c:ptCount val="8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国家衛健委発表に基づく感染状況!$AE$374:$AE$890</c:f>
              <c:numCache>
                <c:formatCode>m"月"d"日"</c:formatCode>
                <c:ptCount val="51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numCache>
            </c:numRef>
          </c:cat>
          <c:val>
            <c:numRef>
              <c:f>国家衛健委発表に基づく感染状況!$AF$374:$AF$890</c:f>
              <c:numCache>
                <c:formatCode>#,##0_);[Red]\(#,##0\)</c:formatCode>
                <c:ptCount val="51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省市別輸入症例数変化!$AG$2:$AG$651</c:f>
              <c:numCache>
                <c:formatCode>m"月"d"日"</c:formatCode>
                <c:ptCount val="6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省市別輸入症例数変化!$AH$2:$AH$651</c:f>
              <c:numCache>
                <c:formatCode>0_);[Red]\(0\)</c:formatCode>
                <c:ptCount val="65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省市別輸入症例数変化!$AG$2:$AG$651</c:f>
              <c:numCache>
                <c:formatCode>m"月"d"日"</c:formatCode>
                <c:ptCount val="6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省市別輸入症例数変化!$AI$2:$AI$651</c:f>
              <c:numCache>
                <c:formatCode>0_);[Red]\(0\)</c:formatCode>
                <c:ptCount val="65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省市別輸入症例数変化!$AG$2:$AG$651</c:f>
              <c:numCache>
                <c:formatCode>m"月"d"日"</c:formatCode>
                <c:ptCount val="6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numCache>
            </c:numRef>
          </c:cat>
          <c:val>
            <c:numRef>
              <c:f>省市別輸入症例数変化!$AJ$2:$AJ$651</c:f>
              <c:numCache>
                <c:formatCode>General</c:formatCode>
                <c:ptCount val="65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香港マカオ台湾の患者・海外輸入症例・無症状病原体保有者!$CP$189:$CP$888</c:f>
              <c:numCache>
                <c:formatCode>m"月"d"日"</c:formatCode>
                <c:ptCount val="7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香港マカオ台湾の患者・海外輸入症例・無症状病原体保有者!$CQ$189:$CQ$888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香港マカオ台湾の患者・海外輸入症例・無症状病原体保有者!$CO$189:$CO$889</c:f>
              <c:numCache>
                <c:formatCode>General</c:formatCode>
                <c:ptCount val="7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香港マカオ台湾の患者・海外輸入症例・無症状病原体保有者!$BJ$97:$BJ$888</c:f>
              <c:numCache>
                <c:formatCode>m"月"d"日"</c:formatCode>
                <c:ptCount val="7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numCache>
            </c:numRef>
          </c:cat>
          <c:val>
            <c:numRef>
              <c:f>香港マカオ台湾の患者・海外輸入症例・無症状病原体保有者!$BL$97:$BL$888</c:f>
              <c:numCache>
                <c:formatCode>General</c:formatCode>
                <c:ptCount val="79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香港マカオ台湾の患者・海外輸入症例・無症状病原体保有者!$BJ$97:$BJ$888</c:f>
              <c:numCache>
                <c:formatCode>m"月"d"日"</c:formatCode>
                <c:ptCount val="79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numCache>
            </c:numRef>
          </c:cat>
          <c:val>
            <c:numRef>
              <c:f>香港マカオ台湾の患者・海外輸入症例・無症状病原体保有者!$BK$97:$BK$888</c:f>
              <c:numCache>
                <c:formatCode>General</c:formatCode>
                <c:ptCount val="79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国家衛健委発表に基づく感染状況!$W$27:$W$890</c:f>
              <c:numCache>
                <c:formatCode>m"月"d"日"</c:formatCode>
                <c:ptCount val="8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国家衛健委発表に基づく感染状況!$X$27:$X$890</c:f>
              <c:numCache>
                <c:formatCode>#,##0_);[Red]\(#,##0\)</c:formatCode>
                <c:ptCount val="86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国家衛健委発表に基づく感染状況!$W$27:$W$890</c:f>
              <c:numCache>
                <c:formatCode>m"月"d"日"</c:formatCode>
                <c:ptCount val="86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国家衛健委発表に基づく感染状況!$Y$27:$Y$890</c:f>
              <c:numCache>
                <c:formatCode>General</c:formatCode>
                <c:ptCount val="86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国家衛健委発表に基づく感染状況!$AA$27:$AA$891</c:f>
              <c:numCache>
                <c:formatCode>General</c:formatCode>
                <c:ptCount val="86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国家衛健委発表に基づく感染状況!$Z$27:$Z$891</c:f>
              <c:numCache>
                <c:formatCode>m"月"d"日"</c:formatCode>
                <c:ptCount val="86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numCache>
            </c:numRef>
          </c:cat>
          <c:val>
            <c:numRef>
              <c:f>国家衛健委発表に基づく感染状況!$AB$27:$AB$891</c:f>
              <c:numCache>
                <c:formatCode>General</c:formatCode>
                <c:ptCount val="86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香港マカオ台湾の患者・海外輸入症例・無症状病原体保有者!$CP$189:$CP$888</c:f>
              <c:numCache>
                <c:formatCode>m"月"d"日"</c:formatCode>
                <c:ptCount val="7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香港マカオ台湾の患者・海外輸入症例・無症状病原体保有者!$CQ$189:$CQ$888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香港マカオ台湾の患者・海外輸入症例・無症状病原体保有者!$CN$189:$CN$889</c:f>
              <c:numCache>
                <c:formatCode>m"月"d"日"</c:formatCode>
                <c:ptCount val="70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香港マカオ台湾の患者・海外輸入症例・無症状病原体保有者!$CO$189:$CO$889</c:f>
              <c:numCache>
                <c:formatCode>General</c:formatCode>
                <c:ptCount val="70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香港マカオ台湾の患者・海外輸入症例・無症状病原体保有者!$BE$70:$BE$889</c:f>
              <c:numCache>
                <c:formatCode>m"月"d"日"</c:formatCode>
                <c:ptCount val="8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numCache>
            </c:numRef>
          </c:cat>
          <c:val>
            <c:numRef>
              <c:f>香港マカオ台湾の患者・海外輸入症例・無症状病原体保有者!$BF$70:$BF$889</c:f>
              <c:numCache>
                <c:formatCode>General</c:formatCode>
                <c:ptCount val="82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香港マカオ台湾の患者・海外輸入症例・無症状病原体保有者!$BE$70:$BE$889</c:f>
              <c:numCache>
                <c:formatCode>m"月"d"日"</c:formatCode>
                <c:ptCount val="82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numCache>
            </c:numRef>
          </c:cat>
          <c:val>
            <c:numRef>
              <c:f>香港マカオ台湾の患者・海外輸入症例・無症状病原体保有者!$BG$70:$BG$889</c:f>
              <c:numCache>
                <c:formatCode>General</c:formatCode>
                <c:ptCount val="82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香港マカオ台湾の患者・海外輸入症例・無症状病原体保有者!$BY$29:$BY$889</c:f>
              <c:numCache>
                <c:formatCode>General</c:formatCode>
                <c:ptCount val="86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香港マカオ台湾の患者・海外輸入症例・無症状病原体保有者!$BZ$29:$BZ$889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香港マカオ台湾の患者・海外輸入症例・無症状病原体保有者!$CA$29:$CA$889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香港マカオ台湾の患者・海外輸入症例・無症状病原体保有者!$CC$29:$CC$889</c:f>
              <c:numCache>
                <c:formatCode>General</c:formatCode>
                <c:ptCount val="86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香港マカオ台湾の患者・海外輸入症例・無症状病原体保有者!$CD$29:$CD$889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香港マカオ台湾の患者・海外輸入症例・無症状病原体保有者!$CE$29:$CE$889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24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香港マカオ台湾の患者・海外輸入症例・無症状病原体保有者!$CM$29:$CM$889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香港マカオ台湾の患者・海外輸入症例・無症状病原体保有者!$CJ$29:$CJ$889</c:f>
              <c:numCache>
                <c:formatCode>General</c:formatCode>
                <c:ptCount val="86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香港マカオ台湾の患者・海外輸入症例・無症状病原体保有者!$CI$29:$CI$889</c:f>
              <c:numCache>
                <c:formatCode>m"月"d"日"</c:formatCode>
                <c:ptCount val="86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numCache>
            </c:numRef>
          </c:cat>
          <c:val>
            <c:numRef>
              <c:f>香港マカオ台湾の患者・海外輸入症例・無症状病原体保有者!$CK$29:$CK$889</c:f>
              <c:numCache>
                <c:formatCode>General</c:formatCode>
                <c:ptCount val="8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香港マカオ台湾の患者・海外輸入症例・無症状病原体保有者!$CP$189:$CP$888</c:f>
              <c:numCache>
                <c:formatCode>m"月"d"日"</c:formatCode>
                <c:ptCount val="70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numCache>
            </c:numRef>
          </c:cat>
          <c:val>
            <c:numRef>
              <c:f>香港マカオ台湾の患者・海外輸入症例・無症状病原体保有者!$CQ$189:$CQ$888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09"/>
  <sheetViews>
    <sheetView zoomScale="98" zoomScaleNormal="98" workbookViewId="0">
      <pane xSplit="2" ySplit="5" topLeftCell="C879" activePane="bottomRight" state="frozen"/>
      <selection pane="topRight" activeCell="C1" sqref="C1"/>
      <selection pane="bottomLeft" activeCell="A8" sqref="A8"/>
      <selection pane="bottomRight" activeCell="U1" sqref="U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+G806-香港マカオ台湾の患者・海外輸入症例・無症状病原体保有者!B888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+G807-香港マカオ台湾の患者・海外輸入症例・無症状病原体保有者!B889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+G810-香港マカオ台湾の患者・海外輸入症例・無症状病原体保有者!B892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+G811-香港マカオ台湾の患者・海外輸入症例・無症状病原体保有者!B893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c r="C888" s="48"/>
      <c r="D888" s="84"/>
      <c r="E888" s="110"/>
      <c r="F888" s="57"/>
      <c r="G888" s="48"/>
      <c r="H888" s="89"/>
      <c r="I888" s="89"/>
      <c r="J888" s="48"/>
      <c r="K888" s="56"/>
      <c r="L888" s="48"/>
      <c r="M888" s="89"/>
      <c r="N888" s="48"/>
      <c r="O888" s="89"/>
      <c r="P888" s="111"/>
      <c r="Q888" s="57"/>
      <c r="R888" s="48"/>
      <c r="S888" s="118"/>
      <c r="T888" s="57"/>
      <c r="U888" s="78"/>
      <c r="W888" s="1"/>
      <c r="X888" s="122"/>
      <c r="Z888" s="123"/>
      <c r="AE888" s="1"/>
      <c r="AF888" s="293"/>
    </row>
    <row r="889" spans="2:32" x14ac:dyDescent="0.55000000000000004">
      <c r="B889" s="220"/>
      <c r="C889" s="48"/>
      <c r="D889" s="84"/>
      <c r="E889" s="110"/>
      <c r="F889" s="57"/>
      <c r="G889" s="48"/>
      <c r="H889" s="89"/>
      <c r="I889" s="89"/>
      <c r="J889" s="48"/>
      <c r="K889" s="56"/>
      <c r="L889" s="48"/>
      <c r="M889" s="89"/>
      <c r="N889" s="48"/>
      <c r="O889" s="89"/>
      <c r="P889" s="111"/>
      <c r="Q889" s="57"/>
      <c r="R889" s="48"/>
      <c r="S889" s="118"/>
      <c r="T889" s="57"/>
      <c r="U889" s="78"/>
      <c r="W889" s="1"/>
      <c r="X889" s="122"/>
      <c r="Z889" s="123"/>
      <c r="AE889" s="1"/>
      <c r="AF889" s="293"/>
    </row>
    <row r="890" spans="2:32" ht="18.5" thickBot="1" x14ac:dyDescent="0.6">
      <c r="B890" s="66"/>
      <c r="C890" s="59"/>
      <c r="D890" s="49"/>
      <c r="E890" s="61"/>
      <c r="F890" s="60"/>
      <c r="G890" s="48"/>
      <c r="H890" s="89"/>
      <c r="I890" s="89"/>
      <c r="J890" s="59"/>
      <c r="K890" s="56"/>
      <c r="L890" s="48"/>
      <c r="M890" s="89"/>
      <c r="N890" s="48"/>
      <c r="O890" s="89"/>
      <c r="P890" s="111"/>
      <c r="Q890" s="60"/>
      <c r="R890" s="48"/>
      <c r="S890" s="60"/>
      <c r="T890" s="60"/>
      <c r="U890" s="78"/>
      <c r="W890" s="1"/>
      <c r="X890" s="122"/>
      <c r="Z890" s="123"/>
      <c r="AE890" s="1"/>
      <c r="AF890" s="293"/>
    </row>
    <row r="891" spans="2:32" ht="9.5" customHeight="1" thickBot="1" x14ac:dyDescent="0.6">
      <c r="B891" s="66"/>
      <c r="C891" s="79"/>
      <c r="D891" s="80"/>
      <c r="E891" s="82"/>
      <c r="F891" s="95"/>
      <c r="G891" s="79"/>
      <c r="H891" s="82"/>
      <c r="I891" s="82"/>
      <c r="J891" s="79"/>
      <c r="K891" s="82"/>
      <c r="L891" s="79"/>
      <c r="M891" s="82"/>
      <c r="N891" s="83"/>
      <c r="O891" s="81"/>
      <c r="P891" s="94"/>
      <c r="Q891" s="95"/>
      <c r="R891" s="120"/>
      <c r="S891" s="95"/>
      <c r="T891" s="95"/>
      <c r="U891" s="67"/>
      <c r="AF891" s="293"/>
    </row>
    <row r="892" spans="2:32" x14ac:dyDescent="0.55000000000000004">
      <c r="M892" s="296">
        <f>SUM(L845:L862)</f>
        <v>503</v>
      </c>
      <c r="AF892" s="293"/>
    </row>
    <row r="893" spans="2:32" ht="13" customHeight="1" x14ac:dyDescent="0.55000000000000004">
      <c r="E893" s="112"/>
      <c r="F893" s="113"/>
      <c r="G893" s="112" t="s">
        <v>80</v>
      </c>
      <c r="H893" s="113"/>
      <c r="I893" s="113"/>
      <c r="J893" s="113"/>
      <c r="U893" s="72"/>
      <c r="AF893" s="293"/>
    </row>
    <row r="894" spans="2:32" ht="13" customHeight="1" x14ac:dyDescent="0.55000000000000004">
      <c r="E894" s="112" t="s">
        <v>98</v>
      </c>
      <c r="F894" s="113"/>
      <c r="G894" s="299" t="s">
        <v>79</v>
      </c>
      <c r="H894" s="300"/>
      <c r="I894" s="112" t="s">
        <v>106</v>
      </c>
      <c r="J894" s="113"/>
      <c r="AF894" s="293"/>
    </row>
    <row r="895" spans="2:32" ht="13" customHeight="1" x14ac:dyDescent="0.55000000000000004">
      <c r="B895" s="129"/>
      <c r="E895" s="114" t="s">
        <v>108</v>
      </c>
      <c r="F895" s="113"/>
      <c r="G895" s="115"/>
      <c r="H895" s="115"/>
      <c r="I895" s="112" t="s">
        <v>107</v>
      </c>
      <c r="J895" s="113"/>
      <c r="AF895" s="293"/>
    </row>
    <row r="896" spans="2:32" ht="18.5" customHeight="1" x14ac:dyDescent="0.55000000000000004">
      <c r="E896" s="112" t="s">
        <v>96</v>
      </c>
      <c r="F896" s="113"/>
      <c r="G896" s="112" t="s">
        <v>97</v>
      </c>
      <c r="H896" s="113"/>
      <c r="I896" s="113"/>
      <c r="J896" s="113"/>
      <c r="AF896" s="293"/>
    </row>
    <row r="897" spans="5:32" ht="13" customHeight="1" x14ac:dyDescent="0.55000000000000004">
      <c r="E897" s="112" t="s">
        <v>98</v>
      </c>
      <c r="F897" s="113"/>
      <c r="G897" s="112" t="s">
        <v>99</v>
      </c>
      <c r="H897" s="113"/>
      <c r="I897" s="113"/>
      <c r="J897" s="113"/>
      <c r="AF897" s="293"/>
    </row>
    <row r="898" spans="5:32" ht="13" customHeight="1" x14ac:dyDescent="0.55000000000000004">
      <c r="E898" s="112" t="s">
        <v>98</v>
      </c>
      <c r="F898" s="113"/>
      <c r="G898" s="112" t="s">
        <v>100</v>
      </c>
      <c r="H898" s="113"/>
      <c r="I898" s="113"/>
      <c r="J898" s="113"/>
      <c r="AF898" s="293"/>
    </row>
    <row r="899" spans="5:32" ht="13" customHeight="1" x14ac:dyDescent="0.55000000000000004">
      <c r="E899" s="112" t="s">
        <v>101</v>
      </c>
      <c r="F899" s="113"/>
      <c r="G899" s="112" t="s">
        <v>102</v>
      </c>
      <c r="H899" s="113"/>
      <c r="I899" s="113"/>
      <c r="J899" s="113"/>
      <c r="AF899" s="293"/>
    </row>
    <row r="900" spans="5:32" ht="13" customHeight="1" x14ac:dyDescent="0.55000000000000004">
      <c r="E900" s="112" t="s">
        <v>103</v>
      </c>
      <c r="F900" s="113"/>
      <c r="G900" s="112" t="s">
        <v>104</v>
      </c>
      <c r="H900" s="113"/>
      <c r="I900" s="113"/>
      <c r="J900" s="113"/>
      <c r="AF900" s="293"/>
    </row>
    <row r="901" spans="5:32" x14ac:dyDescent="0.55000000000000004">
      <c r="AF901" s="293"/>
    </row>
    <row r="902" spans="5:32" x14ac:dyDescent="0.55000000000000004">
      <c r="AF902" s="293"/>
    </row>
    <row r="903" spans="5:32" x14ac:dyDescent="0.55000000000000004">
      <c r="AF903" s="293"/>
    </row>
    <row r="904" spans="5:32" x14ac:dyDescent="0.55000000000000004">
      <c r="AF904" s="293"/>
    </row>
    <row r="905" spans="5:32" x14ac:dyDescent="0.55000000000000004">
      <c r="AF905" s="293"/>
    </row>
    <row r="906" spans="5:32" x14ac:dyDescent="0.55000000000000004">
      <c r="AF906" s="293"/>
    </row>
    <row r="907" spans="5:32" x14ac:dyDescent="0.55000000000000004">
      <c r="AF907" s="293"/>
    </row>
    <row r="908" spans="5:32" x14ac:dyDescent="0.55000000000000004">
      <c r="AF908" s="293"/>
    </row>
    <row r="909" spans="5:32" x14ac:dyDescent="0.55000000000000004">
      <c r="AF909" s="293"/>
    </row>
  </sheetData>
  <mergeCells count="12">
    <mergeCell ref="G894:H89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6"/>
  <sheetViews>
    <sheetView tabSelected="1" topLeftCell="A6" zoomScale="96" zoomScaleNormal="96" workbookViewId="0">
      <pane xSplit="1" ySplit="2" topLeftCell="S882" activePane="bottomRight" state="frozen"/>
      <selection activeCell="A6" sqref="A6"/>
      <selection pane="topRight" activeCell="B6" sqref="B6"/>
      <selection pane="bottomLeft" activeCell="A8" sqref="A8"/>
      <selection pane="bottomRight" activeCell="E891" sqref="E891"/>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2" t="s">
        <v>130</v>
      </c>
      <c r="C4" s="353"/>
      <c r="D4" s="353"/>
      <c r="E4" s="353"/>
      <c r="F4" s="353"/>
      <c r="G4" s="353"/>
      <c r="H4" s="353"/>
      <c r="I4" s="353"/>
      <c r="J4" s="353"/>
      <c r="K4" s="35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59" t="s">
        <v>134</v>
      </c>
      <c r="C5" s="357"/>
      <c r="D5" s="357"/>
      <c r="E5" s="357"/>
      <c r="F5" s="360" t="s">
        <v>135</v>
      </c>
      <c r="G5" s="357" t="s">
        <v>131</v>
      </c>
      <c r="H5" s="357"/>
      <c r="I5" s="357"/>
      <c r="J5" s="357" t="s">
        <v>132</v>
      </c>
      <c r="K5" s="358"/>
      <c r="L5" s="322" t="s">
        <v>69</v>
      </c>
      <c r="M5" s="323"/>
      <c r="N5" s="326" t="s">
        <v>9</v>
      </c>
      <c r="O5" s="327"/>
      <c r="P5" s="336" t="s">
        <v>128</v>
      </c>
      <c r="Q5" s="337"/>
      <c r="R5" s="337"/>
      <c r="S5" s="338"/>
      <c r="T5" s="344" t="s">
        <v>88</v>
      </c>
      <c r="U5" s="345"/>
      <c r="V5" s="345"/>
      <c r="W5" s="345"/>
      <c r="X5" s="346"/>
      <c r="Y5" s="130"/>
      <c r="Z5" s="355" t="s">
        <v>76</v>
      </c>
      <c r="AA5" s="374" t="s">
        <v>161</v>
      </c>
      <c r="AB5" s="375"/>
      <c r="AC5" s="376"/>
      <c r="AD5" s="370" t="s">
        <v>142</v>
      </c>
      <c r="AE5" s="371"/>
      <c r="AF5" s="331"/>
      <c r="AG5" s="331"/>
      <c r="AH5" s="331"/>
      <c r="AI5" s="331"/>
      <c r="AJ5" s="372"/>
      <c r="AK5" s="330" t="s">
        <v>143</v>
      </c>
      <c r="AL5" s="331"/>
      <c r="AM5" s="331"/>
      <c r="AN5" s="331"/>
      <c r="AO5" s="331"/>
      <c r="AP5" s="332"/>
      <c r="AQ5" s="330" t="s">
        <v>144</v>
      </c>
      <c r="AR5" s="331"/>
      <c r="AS5" s="331"/>
      <c r="AT5" s="331"/>
      <c r="AU5" s="331"/>
      <c r="AV5" s="342"/>
    </row>
    <row r="6" spans="1:97" ht="28.5" customHeight="1" x14ac:dyDescent="0.55000000000000004">
      <c r="A6" s="355"/>
      <c r="B6" s="363" t="s">
        <v>148</v>
      </c>
      <c r="C6" s="364"/>
      <c r="D6" s="367" t="s">
        <v>86</v>
      </c>
      <c r="E6" s="365" t="s">
        <v>136</v>
      </c>
      <c r="F6" s="361"/>
      <c r="G6" s="367" t="s">
        <v>133</v>
      </c>
      <c r="H6" s="367" t="s">
        <v>9</v>
      </c>
      <c r="I6" s="367" t="s">
        <v>86</v>
      </c>
      <c r="J6" s="367" t="s">
        <v>133</v>
      </c>
      <c r="K6" s="368" t="s">
        <v>9</v>
      </c>
      <c r="L6" s="324"/>
      <c r="M6" s="325"/>
      <c r="N6" s="328"/>
      <c r="O6" s="329"/>
      <c r="P6" s="339"/>
      <c r="Q6" s="340"/>
      <c r="R6" s="340"/>
      <c r="S6" s="341"/>
      <c r="T6" s="347"/>
      <c r="U6" s="348"/>
      <c r="V6" s="348"/>
      <c r="W6" s="348"/>
      <c r="X6" s="349"/>
      <c r="Y6" s="130"/>
      <c r="Z6" s="355"/>
      <c r="AA6" s="377"/>
      <c r="AB6" s="378"/>
      <c r="AC6" s="379"/>
      <c r="AD6" s="350" t="s">
        <v>141</v>
      </c>
      <c r="AE6" s="351"/>
      <c r="AF6" s="334"/>
      <c r="AG6" s="334" t="s">
        <v>140</v>
      </c>
      <c r="AH6" s="334"/>
      <c r="AI6" s="334" t="s">
        <v>132</v>
      </c>
      <c r="AJ6" s="373"/>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2"/>
      <c r="E7" s="366"/>
      <c r="F7" s="362"/>
      <c r="G7" s="362"/>
      <c r="H7" s="362"/>
      <c r="I7" s="362"/>
      <c r="J7" s="362"/>
      <c r="K7" s="36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86" si="1641">+BA835+1</f>
        <v>415</v>
      </c>
      <c r="BB839" s="129">
        <v>1</v>
      </c>
      <c r="BC839" s="27">
        <f t="shared" ref="BC839:BC844" si="1642">+BC838+BB839</f>
        <v>1624</v>
      </c>
      <c r="BD839" s="237">
        <f t="shared" ref="BD839:BD886"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6"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86"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86" si="3997">+AH884-AH883</f>
        <v>31</v>
      </c>
      <c r="AH884" s="154">
        <v>62129</v>
      </c>
      <c r="AI884" s="183">
        <f t="shared" ref="AI884:AI886"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6"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BR886" si="4076">+AF885</f>
        <v>332251</v>
      </c>
      <c r="BS885">
        <f t="shared" ref="BS885:BS886"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CC886" si="4086">+AR885</f>
        <v>1815703</v>
      </c>
      <c r="CD885">
        <f t="shared" ref="CD885" si="4087">+AT885</f>
        <v>13742</v>
      </c>
      <c r="CE885">
        <f t="shared" ref="CE885:CE886"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c r="B887" s="239"/>
      <c r="C887" s="153"/>
      <c r="D887" s="295"/>
      <c r="E887" s="146"/>
      <c r="F887" s="146"/>
      <c r="G887" s="146"/>
      <c r="H887" s="134"/>
      <c r="I887" s="146"/>
      <c r="J887" s="134"/>
      <c r="K887" s="42"/>
      <c r="L887" s="145"/>
      <c r="M887" s="239"/>
      <c r="N887" s="134"/>
      <c r="O887" s="134"/>
      <c r="P887" s="146"/>
      <c r="Q887" s="146"/>
      <c r="R887" s="134"/>
      <c r="S887" s="134"/>
      <c r="T887" s="146"/>
      <c r="U887" s="146"/>
      <c r="V887" s="134"/>
      <c r="W887" s="42"/>
      <c r="X887" s="147"/>
      <c r="Y887" s="5"/>
      <c r="Z887" s="75"/>
      <c r="AA887" s="229"/>
      <c r="AB887" s="229"/>
      <c r="AC887" s="230"/>
      <c r="AD887" s="182"/>
      <c r="AE887" s="242"/>
      <c r="AF887" s="154"/>
      <c r="AG887" s="183"/>
      <c r="AH887" s="154"/>
      <c r="AI887" s="183"/>
      <c r="AJ887" s="184"/>
      <c r="AK887" s="185"/>
      <c r="AL887" s="154"/>
      <c r="AM887" s="183"/>
      <c r="AN887" s="154"/>
      <c r="AO887" s="183"/>
      <c r="AP887" s="186"/>
      <c r="AQ887" s="185"/>
      <c r="AR887" s="154"/>
      <c r="AS887" s="183"/>
      <c r="AT887" s="154"/>
      <c r="AU887" s="183"/>
      <c r="AV887" s="187"/>
      <c r="AW887" s="237"/>
      <c r="AX887" s="236"/>
      <c r="AY887" s="6"/>
      <c r="AZ887" s="237"/>
      <c r="BA887" s="237"/>
      <c r="BB887" s="129"/>
      <c r="BC887" s="27"/>
      <c r="BD887" s="237"/>
      <c r="BE887" s="228"/>
      <c r="BF887" s="131"/>
      <c r="BG887" s="131"/>
      <c r="BH887" s="228"/>
      <c r="BI887" s="131"/>
      <c r="BJ887" s="1"/>
      <c r="BN887" s="1"/>
      <c r="BQ887" s="178"/>
      <c r="BX887" s="178"/>
      <c r="CB887" s="178"/>
      <c r="CF887" s="297"/>
      <c r="CI887" s="178"/>
      <c r="CL887" s="178"/>
      <c r="CN887" s="1"/>
      <c r="CO887" s="281"/>
      <c r="CP887" s="1"/>
      <c r="CQ887" s="282"/>
      <c r="CR887" s="178"/>
    </row>
    <row r="888" spans="1:99" ht="18" customHeight="1" x14ac:dyDescent="0.55000000000000004">
      <c r="A888" s="178"/>
      <c r="B888" s="239"/>
      <c r="C888" s="153"/>
      <c r="D888" s="153"/>
      <c r="E888" s="146"/>
      <c r="F888" s="146"/>
      <c r="G888" s="146"/>
      <c r="H888" s="134"/>
      <c r="I888" s="146"/>
      <c r="J888" s="134"/>
      <c r="K888" s="42"/>
      <c r="L888" s="145"/>
      <c r="M888" s="146"/>
      <c r="N888" s="134"/>
      <c r="O888" s="134"/>
      <c r="P888" s="146"/>
      <c r="Q888" s="146"/>
      <c r="R888" s="134"/>
      <c r="S888" s="134"/>
      <c r="T888" s="146"/>
      <c r="U888" s="146"/>
      <c r="V888" s="134"/>
      <c r="W888" s="42"/>
      <c r="X888" s="147"/>
      <c r="Y888" s="5"/>
      <c r="Z888" s="75"/>
      <c r="AA888" s="229"/>
      <c r="AB888" s="229"/>
      <c r="AC888" s="230"/>
      <c r="AD888" s="182"/>
      <c r="AE888" s="242"/>
      <c r="AF888" s="154"/>
      <c r="AG888" s="183"/>
      <c r="AH888" s="154"/>
      <c r="AI888" s="183"/>
      <c r="AJ888" s="184"/>
      <c r="AK888" s="185"/>
      <c r="AL888" s="154"/>
      <c r="AM888" s="183"/>
      <c r="AN888" s="154"/>
      <c r="AO888" s="183"/>
      <c r="AP888" s="186"/>
      <c r="AQ888" s="185"/>
      <c r="AR888" s="154"/>
      <c r="AS888" s="183"/>
      <c r="AT888" s="154"/>
      <c r="AU888" s="183"/>
      <c r="AV888" s="187"/>
      <c r="AW888" s="237"/>
      <c r="AX888" s="236"/>
      <c r="AY888" s="6"/>
      <c r="AZ888" s="237"/>
      <c r="BA888" s="237"/>
      <c r="BB888" s="129"/>
      <c r="BC888" s="27"/>
      <c r="BD888" s="237"/>
      <c r="BE888" s="228"/>
      <c r="BF888" s="131"/>
      <c r="BG888" s="131"/>
      <c r="BH888" s="228"/>
      <c r="BI888" s="131"/>
      <c r="BJ888" s="1"/>
      <c r="BN888" s="1"/>
      <c r="BQ888" s="178"/>
      <c r="BX888" s="178"/>
      <c r="CB888" s="178"/>
      <c r="CI888" s="178"/>
      <c r="CL888" s="178"/>
      <c r="CN888" s="1"/>
      <c r="CO888" s="281"/>
      <c r="CP888" s="1"/>
      <c r="CQ888" s="282"/>
      <c r="CR888" s="178"/>
    </row>
    <row r="889" spans="1:99" ht="7" customHeight="1" thickBot="1" x14ac:dyDescent="0.6">
      <c r="A889" s="66"/>
      <c r="B889" s="145"/>
      <c r="C889" s="153"/>
      <c r="D889" s="146"/>
      <c r="E889" s="146"/>
      <c r="F889" s="146"/>
      <c r="G889" s="146"/>
      <c r="H889" s="134"/>
      <c r="I889" s="146"/>
      <c r="J889" s="134"/>
      <c r="K889" s="147"/>
      <c r="L889" s="145"/>
      <c r="M889" s="146"/>
      <c r="N889" s="134"/>
      <c r="O889" s="134"/>
      <c r="P889" s="146"/>
      <c r="Q889" s="146"/>
      <c r="R889" s="134"/>
      <c r="S889" s="134"/>
      <c r="T889" s="146"/>
      <c r="U889" s="146"/>
      <c r="V889" s="134"/>
      <c r="W889" s="42"/>
      <c r="X889" s="147"/>
      <c r="Z889" s="66"/>
      <c r="AA889" s="64"/>
      <c r="AB889" s="64"/>
      <c r="AC889" s="64"/>
      <c r="AD889" s="182"/>
      <c r="AE889" s="242"/>
      <c r="AF889" s="154"/>
      <c r="AG889" s="183"/>
      <c r="AH889" s="154"/>
      <c r="AI889" s="183"/>
      <c r="AJ889" s="184"/>
      <c r="AK889" s="185"/>
      <c r="AL889" s="154"/>
      <c r="AM889" s="183"/>
      <c r="AN889" s="154"/>
      <c r="AO889" s="183"/>
      <c r="AP889" s="186"/>
      <c r="AQ889" s="185"/>
      <c r="AR889" s="154"/>
      <c r="AS889" s="183"/>
      <c r="AT889" s="154"/>
      <c r="AU889" s="183"/>
      <c r="AV889" s="187"/>
    </row>
    <row r="890" spans="1:99" x14ac:dyDescent="0.55000000000000004">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AE890">
        <f>SUM(AD443:AD448)</f>
        <v>190</v>
      </c>
      <c r="AY890" s="45" t="s">
        <v>474</v>
      </c>
      <c r="BB890" s="45" t="s">
        <v>473</v>
      </c>
      <c r="BV890">
        <f>SUM(BV442:BV889)</f>
        <v>321138</v>
      </c>
    </row>
    <row r="891" spans="1:99" x14ac:dyDescent="0.55000000000000004">
      <c r="B891">
        <f>SUM(B554:B584)</f>
        <v>832</v>
      </c>
      <c r="AA891" s="298">
        <f>+AA881-AA880</f>
        <v>82409</v>
      </c>
      <c r="AE891">
        <f>SUM(AD797:AD888)</f>
        <v>252167</v>
      </c>
      <c r="AI891" s="258">
        <f>SUM(AI189:AI558)</f>
        <v>205</v>
      </c>
      <c r="AJ891">
        <f>SUM(AI797:AI888)</f>
        <v>8632</v>
      </c>
      <c r="AV891">
        <f>SUM(AU854:AU888)</f>
        <v>1200</v>
      </c>
      <c r="AY891" s="45">
        <f>SUM(AY359:AY413)</f>
        <v>69</v>
      </c>
      <c r="BB891" s="45">
        <f>SUM(BB374:BB413)</f>
        <v>941</v>
      </c>
    </row>
    <row r="892" spans="1:99" x14ac:dyDescent="0.55000000000000004">
      <c r="L892">
        <f>SUM(L97:L891)</f>
        <v>688875</v>
      </c>
      <c r="P892">
        <f>SUM(P97:P891)</f>
        <v>30838</v>
      </c>
      <c r="AD892">
        <f>SUM(AD188:AD194)</f>
        <v>82</v>
      </c>
      <c r="AF892" s="320" t="s">
        <v>889</v>
      </c>
      <c r="AG892" s="320"/>
      <c r="AH892" s="320"/>
      <c r="AI892" s="320"/>
      <c r="AJ892">
        <f>SUM(AI797:AI827)</f>
        <v>7081</v>
      </c>
      <c r="AV892">
        <f>SUM(AU797:AU827)</f>
        <v>0</v>
      </c>
      <c r="AY892" s="45" t="s">
        <v>685</v>
      </c>
    </row>
    <row r="893" spans="1:99" ht="15" customHeight="1" x14ac:dyDescent="0.55000000000000004">
      <c r="A893" s="129"/>
      <c r="D893">
        <f>SUM(B229:B259)</f>
        <v>435</v>
      </c>
      <c r="Z893" s="129"/>
      <c r="AA893" s="129"/>
      <c r="AB893" s="129"/>
      <c r="AC893" s="129"/>
      <c r="AF893" s="320" t="s">
        <v>890</v>
      </c>
      <c r="AG893" s="320"/>
      <c r="AH893" s="320"/>
      <c r="AI893" s="320"/>
      <c r="AJ893">
        <f>SUM(AI828:AI857)</f>
        <v>1483</v>
      </c>
      <c r="AV893">
        <f>SUM(AU828:AU857)</f>
        <v>12</v>
      </c>
      <c r="AY893" s="45">
        <f>SUM(AY581:AY889)</f>
        <v>1802</v>
      </c>
    </row>
    <row r="894" spans="1:99" x14ac:dyDescent="0.55000000000000004">
      <c r="AB894" s="45" t="s">
        <v>827</v>
      </c>
      <c r="AD894" s="45">
        <f>SUM(AD810:AD816)</f>
        <v>17671</v>
      </c>
      <c r="AE894" s="45"/>
      <c r="AF894" s="45"/>
      <c r="AG894" s="45"/>
      <c r="AH894" s="45"/>
      <c r="AI894" s="45">
        <f>SUM(AI810:AI816)</f>
        <v>1903</v>
      </c>
      <c r="AJ894">
        <f>SUM(AI858:AI888)</f>
        <v>68</v>
      </c>
      <c r="AR894">
        <f>SUM(AQ769:AQ796)</f>
        <v>1699</v>
      </c>
      <c r="AV894">
        <f>SUM(AU857:AU880)</f>
        <v>574</v>
      </c>
    </row>
    <row r="895" spans="1:99" x14ac:dyDescent="0.55000000000000004">
      <c r="AF895">
        <f>SUM(AD188:AD558)</f>
        <v>10740</v>
      </c>
    </row>
    <row r="896" spans="1:99" x14ac:dyDescent="0.55000000000000004">
      <c r="AG896" t="s">
        <v>916</v>
      </c>
      <c r="AJ896">
        <f>SUM(AI857:AI887)</f>
        <v>78</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92:AI892"/>
    <mergeCell ref="AF893:AI89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0"/>
  <sheetViews>
    <sheetView zoomScaleNormal="100" workbookViewId="0">
      <pane xSplit="3" ySplit="1" topLeftCell="D642" activePane="bottomRight" state="frozen"/>
      <selection pane="topRight" activeCell="C1" sqref="C1"/>
      <selection pane="bottomLeft" activeCell="A2" sqref="A2"/>
      <selection pane="bottomRight" activeCell="A650" sqref="A650"/>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49"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8"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8"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8"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8"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8"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8"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8"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8"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8"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8" ht="17.5" customHeight="1" x14ac:dyDescent="0.55000000000000004">
      <c r="B650" s="264"/>
      <c r="C650" s="1"/>
      <c r="J650" s="264"/>
      <c r="AG650" s="1"/>
      <c r="AH650" s="265"/>
      <c r="AI650" s="265"/>
      <c r="AK650" s="265"/>
    </row>
    <row r="651" spans="2:38" ht="17.5" customHeight="1" x14ac:dyDescent="0.55000000000000004">
      <c r="B651" s="264"/>
      <c r="C651" s="1"/>
      <c r="E651" s="292"/>
      <c r="J651" s="264"/>
      <c r="AG651" s="1"/>
      <c r="AH651" s="265"/>
      <c r="AI651" s="265"/>
    </row>
    <row r="652" spans="2:38" x14ac:dyDescent="0.55000000000000004">
      <c r="B652" s="239"/>
      <c r="C652" s="1"/>
      <c r="AG652" s="277">
        <v>1</v>
      </c>
    </row>
    <row r="653" spans="2:38" s="263" customFormat="1" ht="5" customHeight="1" x14ac:dyDescent="0.55000000000000004">
      <c r="B653" s="262"/>
      <c r="C653" s="261"/>
      <c r="AF653" s="5"/>
    </row>
    <row r="654" spans="2:38" ht="5.5" customHeight="1" x14ac:dyDescent="0.55000000000000004">
      <c r="B654" s="255"/>
      <c r="C654" s="1"/>
    </row>
    <row r="655" spans="2:38" x14ac:dyDescent="0.55000000000000004">
      <c r="B655">
        <f>SUM(B2:B654)</f>
        <v>16311</v>
      </c>
      <c r="C655" s="1" t="s">
        <v>348</v>
      </c>
      <c r="D655" s="27">
        <f t="shared" ref="D655:J655" si="368">SUM(D2:D654)</f>
        <v>4104</v>
      </c>
      <c r="E655" s="27">
        <f t="shared" si="368"/>
        <v>3573</v>
      </c>
      <c r="F655" s="27">
        <f t="shared" si="368"/>
        <v>1262</v>
      </c>
      <c r="G655">
        <f t="shared" si="368"/>
        <v>987</v>
      </c>
      <c r="H655">
        <f t="shared" si="368"/>
        <v>1497</v>
      </c>
      <c r="I655" s="27">
        <f t="shared" si="368"/>
        <v>1109</v>
      </c>
      <c r="J655" s="27">
        <f t="shared" si="368"/>
        <v>3779</v>
      </c>
      <c r="K655">
        <f t="shared" ref="K655:AE655" si="369">SUM(K2:K654)</f>
        <v>554</v>
      </c>
      <c r="L655">
        <f t="shared" si="369"/>
        <v>14</v>
      </c>
      <c r="M655">
        <f t="shared" si="369"/>
        <v>40</v>
      </c>
      <c r="N655">
        <f t="shared" si="369"/>
        <v>107</v>
      </c>
      <c r="O655" s="27">
        <f t="shared" si="369"/>
        <v>371</v>
      </c>
      <c r="P655">
        <f t="shared" si="369"/>
        <v>18</v>
      </c>
      <c r="Q655">
        <f t="shared" si="369"/>
        <v>26</v>
      </c>
      <c r="R655">
        <f t="shared" si="369"/>
        <v>206</v>
      </c>
      <c r="S655">
        <f t="shared" si="369"/>
        <v>49</v>
      </c>
      <c r="T655">
        <f t="shared" si="369"/>
        <v>120</v>
      </c>
      <c r="U655">
        <f t="shared" si="369"/>
        <v>132</v>
      </c>
      <c r="V655">
        <f t="shared" si="369"/>
        <v>206</v>
      </c>
      <c r="W655">
        <f t="shared" si="369"/>
        <v>9</v>
      </c>
      <c r="X655">
        <f t="shared" si="369"/>
        <v>58</v>
      </c>
      <c r="Y655">
        <f t="shared" si="369"/>
        <v>177</v>
      </c>
      <c r="Z655">
        <f t="shared" si="369"/>
        <v>162</v>
      </c>
      <c r="AA655">
        <f t="shared" si="369"/>
        <v>1</v>
      </c>
      <c r="AB655">
        <f t="shared" si="369"/>
        <v>380</v>
      </c>
      <c r="AC655">
        <f t="shared" si="369"/>
        <v>68</v>
      </c>
      <c r="AD655">
        <f t="shared" si="369"/>
        <v>542</v>
      </c>
      <c r="AE655">
        <f t="shared" si="369"/>
        <v>539</v>
      </c>
      <c r="AL655" s="265"/>
    </row>
    <row r="656" spans="2:38" x14ac:dyDescent="0.55000000000000004">
      <c r="C656" s="1"/>
    </row>
    <row r="657" spans="2:11" ht="5" customHeight="1" x14ac:dyDescent="0.55000000000000004">
      <c r="C657" s="1"/>
    </row>
    <row r="660" spans="2:11" x14ac:dyDescent="0.55000000000000004">
      <c r="B660" s="239"/>
      <c r="K66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J109" zoomScale="70" zoomScaleNormal="70" workbookViewId="0">
      <selection activeCell="AH116" sqref="AH11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4"/>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91" sqref="G69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+A688+1</f>
        <v>691</v>
      </c>
      <c r="B689" s="248"/>
      <c r="C689" s="45"/>
      <c r="D689" t="s">
        <v>914</v>
      </c>
      <c r="E689">
        <v>24</v>
      </c>
      <c r="F689">
        <f>+F688+1</f>
        <v>601</v>
      </c>
      <c r="G689" s="1">
        <v>44709</v>
      </c>
      <c r="H689" s="129">
        <v>0</v>
      </c>
      <c r="I689" s="247">
        <f>+I688+H689</f>
        <v>1011</v>
      </c>
      <c r="J689" s="129"/>
      <c r="K689" s="252">
        <f>+K688+J689</f>
        <v>977</v>
      </c>
      <c r="L689" s="275">
        <f>+L688+J689</f>
        <v>78</v>
      </c>
      <c r="M689" s="5"/>
      <c r="N689" s="252">
        <f>+N688+M689</f>
        <v>3</v>
      </c>
      <c r="O689" s="129">
        <v>0</v>
      </c>
      <c r="P689" s="129"/>
      <c r="Q689" s="6"/>
      <c r="R689" s="276">
        <f>+R688+Q689</f>
        <v>352</v>
      </c>
      <c r="S689" s="238">
        <f>+S688+Q689</f>
        <v>591</v>
      </c>
      <c r="T689" s="253">
        <f>+T688+O689-P689-Q689</f>
        <v>0</v>
      </c>
      <c r="U689" s="278">
        <f t="shared" ref="U689" si="966">+G689</f>
        <v>44709</v>
      </c>
      <c r="V689" s="5">
        <f t="shared" ref="V689" si="967">+H689</f>
        <v>0</v>
      </c>
      <c r="W689" s="27">
        <f t="shared" ref="W689" si="968">+I689</f>
        <v>1011</v>
      </c>
      <c r="X689" s="253">
        <f>+X688+V689-J689</f>
        <v>30</v>
      </c>
      <c r="Y689" s="5">
        <f t="shared" ref="Y689" si="969">+O689</f>
        <v>0</v>
      </c>
      <c r="Z689" s="250">
        <f>+Z688+Y689-P689-Q689</f>
        <v>0</v>
      </c>
    </row>
    <row r="690" spans="1:26" ht="24" customHeight="1" x14ac:dyDescent="0.55000000000000004">
      <c r="A690">
        <f>+A689+1</f>
        <v>692</v>
      </c>
      <c r="B690" s="248"/>
      <c r="C690" s="45"/>
      <c r="D690" t="s">
        <v>915</v>
      </c>
      <c r="E690">
        <v>24</v>
      </c>
      <c r="F690">
        <f>+F689+1</f>
        <v>602</v>
      </c>
      <c r="G690" s="1">
        <v>44710</v>
      </c>
      <c r="H690" s="129">
        <v>0</v>
      </c>
      <c r="I690" s="247">
        <f>+I689+H690</f>
        <v>1011</v>
      </c>
      <c r="J690" s="129"/>
      <c r="K690" s="252">
        <f>+K689+J690</f>
        <v>977</v>
      </c>
      <c r="L690" s="275">
        <f>+L689+J690</f>
        <v>78</v>
      </c>
      <c r="M690" s="5"/>
      <c r="N690" s="252">
        <f>+N689+M690</f>
        <v>3</v>
      </c>
      <c r="O690" s="129">
        <v>0</v>
      </c>
      <c r="P690" s="129"/>
      <c r="Q690" s="6"/>
      <c r="R690" s="276">
        <f>+R689+Q690</f>
        <v>352</v>
      </c>
      <c r="S690" s="238">
        <f>+S689+Q690</f>
        <v>591</v>
      </c>
      <c r="T690" s="253">
        <f>+T689+O690-P690-Q690</f>
        <v>0</v>
      </c>
      <c r="U690" s="278">
        <f t="shared" ref="U690" si="970">+G690</f>
        <v>44710</v>
      </c>
      <c r="V690" s="5">
        <f t="shared" ref="V690" si="971">+H690</f>
        <v>0</v>
      </c>
      <c r="W690" s="27">
        <f t="shared" ref="W690" si="972">+I690</f>
        <v>1011</v>
      </c>
      <c r="X690" s="253">
        <f>+X689+V690-J690</f>
        <v>30</v>
      </c>
      <c r="Y690" s="5">
        <f t="shared" ref="Y690" si="973">+O690</f>
        <v>0</v>
      </c>
      <c r="Z690" s="250">
        <f>+Z689+Y690-P690-Q690</f>
        <v>0</v>
      </c>
    </row>
    <row r="691" spans="1:26" ht="24" customHeight="1" x14ac:dyDescent="0.55000000000000004">
      <c r="B691" s="248"/>
      <c r="C691" s="45"/>
      <c r="G691" s="1"/>
      <c r="H691" s="129"/>
      <c r="I691" s="247"/>
      <c r="J691" s="129"/>
      <c r="K691" s="252"/>
      <c r="L691" s="275"/>
      <c r="M691" s="5"/>
      <c r="N691" s="252"/>
      <c r="O691" s="129"/>
      <c r="P691" s="129"/>
      <c r="Q691" s="6"/>
      <c r="R691" s="276"/>
      <c r="S691" s="238"/>
      <c r="T691" s="253"/>
      <c r="U691" s="278"/>
      <c r="V691" s="5"/>
      <c r="W691" s="27"/>
      <c r="X691" s="253"/>
      <c r="Y691" s="5"/>
      <c r="Z691" s="250"/>
    </row>
    <row r="692" spans="1:26" x14ac:dyDescent="0.55000000000000004">
      <c r="B692" s="248"/>
      <c r="C692" s="45"/>
      <c r="G692" s="1"/>
      <c r="H692" s="128"/>
      <c r="I692" s="285"/>
      <c r="J692" s="128"/>
      <c r="K692" s="286"/>
      <c r="L692" s="287"/>
      <c r="M692" s="285"/>
      <c r="N692" s="286"/>
      <c r="O692" s="128"/>
      <c r="P692" s="285"/>
      <c r="Q692" s="288"/>
      <c r="R692" s="289"/>
      <c r="S692" s="288"/>
      <c r="T692" s="128"/>
      <c r="U692" s="290"/>
      <c r="V692" s="285"/>
      <c r="W692" s="285"/>
      <c r="X692" s="128"/>
      <c r="Y692" s="285"/>
      <c r="Z692" s="128"/>
    </row>
    <row r="693" spans="1:26" ht="7.5" customHeight="1" x14ac:dyDescent="0.55000000000000004">
      <c r="H693" s="285"/>
      <c r="I693" s="285"/>
      <c r="J693" s="285"/>
      <c r="K693" s="285"/>
      <c r="L693" s="291"/>
      <c r="M693" s="285"/>
      <c r="N693" s="285"/>
      <c r="O693" s="285"/>
      <c r="P693" s="285"/>
      <c r="Q693" s="285"/>
      <c r="R693" s="291"/>
      <c r="S693" s="285"/>
      <c r="T693" s="285"/>
      <c r="U693" s="285"/>
      <c r="V693" s="285"/>
      <c r="W693" s="285"/>
      <c r="X693" s="128"/>
      <c r="Y693" s="285"/>
      <c r="Z693" s="128"/>
    </row>
    <row r="694" spans="1:26" x14ac:dyDescent="0.55000000000000004">
      <c r="H694" s="285"/>
      <c r="I694" s="285"/>
      <c r="J694" s="285"/>
      <c r="K694" s="285"/>
      <c r="L694" s="291"/>
      <c r="M694" s="285"/>
      <c r="N694" s="285"/>
      <c r="O694" s="285"/>
      <c r="P694" s="285"/>
      <c r="Q694" s="285"/>
      <c r="R694" s="291"/>
      <c r="S694" s="285"/>
      <c r="T694" s="285"/>
      <c r="U694" s="285"/>
      <c r="V694" s="285"/>
      <c r="W694" s="285"/>
      <c r="X694" s="128"/>
      <c r="Y694" s="285"/>
      <c r="Z69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0" t="s">
        <v>2</v>
      </c>
      <c r="C4" s="32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0" t="s">
        <v>38</v>
      </c>
      <c r="CI4" s="320"/>
      <c r="CJ4" s="320"/>
      <c r="CK4" s="320"/>
      <c r="CL4" s="320"/>
    </row>
    <row r="5" spans="2:90" x14ac:dyDescent="0.55000000000000004">
      <c r="B5" t="s">
        <v>3</v>
      </c>
      <c r="C5" t="s">
        <v>1</v>
      </c>
      <c r="D5" s="320" t="s">
        <v>4</v>
      </c>
      <c r="E5" s="32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2022-05-30T08:47:12Z</dcterms:modified>
</cp:coreProperties>
</file>