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25C80A63-B406-47F4-9C33-8F35167E3AFB}"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56" i="5" l="1"/>
  <c r="CQ856" i="5"/>
  <c r="CP856" i="5"/>
  <c r="CO856" i="5"/>
  <c r="CN856" i="5"/>
  <c r="CM856" i="5"/>
  <c r="CL856" i="5"/>
  <c r="CK856" i="5"/>
  <c r="CJ856" i="5"/>
  <c r="CI856" i="5"/>
  <c r="CH856" i="5"/>
  <c r="CG856" i="5"/>
  <c r="CF856" i="5"/>
  <c r="CE856" i="5"/>
  <c r="CD856" i="5"/>
  <c r="CC856" i="5"/>
  <c r="CB856" i="5"/>
  <c r="CA856" i="5"/>
  <c r="BZ856" i="5"/>
  <c r="BY856" i="5"/>
  <c r="BX856" i="5"/>
  <c r="BW856" i="5"/>
  <c r="BV856" i="5"/>
  <c r="BT856" i="5"/>
  <c r="BS856" i="5"/>
  <c r="BR856" i="5"/>
  <c r="BQ856" i="5"/>
  <c r="BP856" i="5"/>
  <c r="BO856" i="5"/>
  <c r="BM856" i="5"/>
  <c r="BL856" i="5"/>
  <c r="BK856" i="5"/>
  <c r="BJ856" i="5"/>
  <c r="BN856" i="5" s="1"/>
  <c r="BI856" i="5"/>
  <c r="BH856" i="5"/>
  <c r="BG856" i="5"/>
  <c r="BF856" i="5"/>
  <c r="BE856" i="5"/>
  <c r="BD856" i="5"/>
  <c r="BC856" i="5"/>
  <c r="BA856" i="5"/>
  <c r="AZ856" i="5"/>
  <c r="AF857" i="2"/>
  <c r="AE857" i="2"/>
  <c r="AA857" i="2"/>
  <c r="Z857" i="2"/>
  <c r="X857" i="2"/>
  <c r="W857" i="2"/>
  <c r="P857" i="2"/>
  <c r="O857" i="2"/>
  <c r="M857" i="2"/>
  <c r="AB857" i="2" s="1"/>
  <c r="K857" i="2"/>
  <c r="H857" i="2"/>
  <c r="Y857" i="2" s="1"/>
  <c r="AX856" i="5"/>
  <c r="AQ856" i="5"/>
  <c r="I857" i="2" l="1"/>
  <c r="AW856" i="5"/>
  <c r="AU856" i="5"/>
  <c r="AS856" i="5"/>
  <c r="AG856" i="5"/>
  <c r="AI856" i="5"/>
  <c r="AM856" i="5"/>
  <c r="AD856" i="5"/>
  <c r="AE856" i="5" s="1"/>
  <c r="AC856" i="5"/>
  <c r="AB856" i="5"/>
  <c r="AA856" i="5"/>
  <c r="Z856" i="5"/>
  <c r="Y856" i="5"/>
  <c r="C856" i="5"/>
  <c r="D856" i="5" s="1"/>
  <c r="AJ619" i="7"/>
  <c r="AI619" i="7"/>
  <c r="AG619" i="7"/>
  <c r="J619" i="7"/>
  <c r="B619" i="7" s="1"/>
  <c r="AK619" i="7" s="1"/>
  <c r="Y660" i="6"/>
  <c r="Z660" i="6" s="1"/>
  <c r="V660" i="6"/>
  <c r="X660" i="6" s="1"/>
  <c r="U660" i="6"/>
  <c r="T660" i="6"/>
  <c r="S660" i="6"/>
  <c r="R660" i="6"/>
  <c r="N660" i="6"/>
  <c r="L660" i="6"/>
  <c r="K660" i="6"/>
  <c r="I660" i="6"/>
  <c r="W660" i="6" s="1"/>
  <c r="F660" i="6"/>
  <c r="A660" i="6"/>
  <c r="CR855" i="5"/>
  <c r="CP855" i="5"/>
  <c r="CO855" i="5"/>
  <c r="CN855" i="5"/>
  <c r="CM855" i="5"/>
  <c r="CI855" i="5"/>
  <c r="CH855" i="5"/>
  <c r="CG855" i="5"/>
  <c r="CF855" i="5"/>
  <c r="CE855" i="5"/>
  <c r="CD855" i="5"/>
  <c r="CC855" i="5"/>
  <c r="CB855" i="5"/>
  <c r="CA855" i="5"/>
  <c r="BZ855" i="5"/>
  <c r="BY855" i="5"/>
  <c r="BX855" i="5"/>
  <c r="BT855" i="5"/>
  <c r="BS855" i="5"/>
  <c r="BR855" i="5"/>
  <c r="BQ855" i="5"/>
  <c r="BM855" i="5"/>
  <c r="BK855" i="5" s="1"/>
  <c r="BL855" i="5"/>
  <c r="BJ855" i="5"/>
  <c r="BN855" i="5" s="1"/>
  <c r="BH855" i="5"/>
  <c r="BF855" i="5"/>
  <c r="BE855" i="5"/>
  <c r="AX855" i="5"/>
  <c r="AU855" i="5"/>
  <c r="CQ855" i="5" s="1"/>
  <c r="AS855" i="5"/>
  <c r="AQ855" i="5"/>
  <c r="AM855" i="5"/>
  <c r="AI855" i="5"/>
  <c r="CJ855" i="5" s="1"/>
  <c r="AG855" i="5"/>
  <c r="AD855" i="5"/>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c r="AK617" i="7" s="1"/>
  <c r="Y658" i="6"/>
  <c r="V658" i="6"/>
  <c r="U658" i="6"/>
  <c r="CR854" i="5"/>
  <c r="CO854" i="5"/>
  <c r="CI854" i="5"/>
  <c r="CF854" i="5"/>
  <c r="CE854" i="5"/>
  <c r="CD854" i="5"/>
  <c r="CC854" i="5"/>
  <c r="CB854" i="5"/>
  <c r="CA854" i="5"/>
  <c r="BZ854" i="5"/>
  <c r="BY854" i="5"/>
  <c r="BX854" i="5"/>
  <c r="BT854" i="5"/>
  <c r="BS854" i="5"/>
  <c r="BR854" i="5"/>
  <c r="BQ854" i="5"/>
  <c r="BM854" i="5"/>
  <c r="BK854" i="5" s="1"/>
  <c r="BL854" i="5"/>
  <c r="BH854" i="5"/>
  <c r="BF854" i="5"/>
  <c r="AU854" i="5"/>
  <c r="CQ854" i="5" s="1"/>
  <c r="AS854" i="5"/>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61"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AH619" i="7" l="1"/>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62" i="5"/>
  <c r="AF839" i="2"/>
  <c r="AE839" i="2"/>
  <c r="AA839" i="2"/>
  <c r="Z839" i="2"/>
  <c r="X839" i="2"/>
  <c r="W839" i="2"/>
  <c r="P839" i="2"/>
  <c r="O625" i="7"/>
  <c r="G625"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64"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64"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62" i="5" l="1"/>
  <c r="AJ861"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64"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61"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63" i="5"/>
  <c r="AS581" i="5"/>
  <c r="CR581" i="5" s="1"/>
  <c r="AG581" i="5"/>
  <c r="CH581" i="5" s="1"/>
  <c r="X62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2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2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2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60" i="5" s="1"/>
  <c r="CG443" i="5"/>
  <c r="AE86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61" i="5"/>
  <c r="CI378" i="5" l="1"/>
  <c r="CF378" i="5"/>
  <c r="CE378" i="5"/>
  <c r="CD378" i="5"/>
  <c r="CC378" i="5"/>
  <c r="CB378" i="5"/>
  <c r="CA378" i="5"/>
  <c r="BZ378" i="5"/>
  <c r="BY378" i="5"/>
  <c r="BX378" i="5"/>
  <c r="BT378" i="5"/>
  <c r="BS378" i="5"/>
  <c r="BR378" i="5"/>
  <c r="BQ378" i="5"/>
  <c r="BL378" i="5"/>
  <c r="BM378" i="5"/>
  <c r="BH378" i="5"/>
  <c r="BF378" i="5"/>
  <c r="BB86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25"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25" i="7"/>
  <c r="AD625" i="7"/>
  <c r="AB625" i="7"/>
  <c r="Y625" i="7"/>
  <c r="N625" i="7"/>
  <c r="E62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3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6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6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63" i="5"/>
  <c r="AD86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6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D825" i="5"/>
  <c r="BI825" i="5"/>
  <c r="BG825" i="5" s="1"/>
  <c r="W437" i="6"/>
  <c r="I438" i="6"/>
  <c r="H327" i="2"/>
  <c r="Y326" i="2"/>
  <c r="M299" i="2"/>
  <c r="AB298" i="2"/>
  <c r="I298" i="2"/>
  <c r="D855" i="5" l="1"/>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25" i="7"/>
  <c r="T625" i="7"/>
  <c r="R625" i="7"/>
  <c r="Z625" i="7"/>
  <c r="AC62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6" i="2" l="1"/>
  <c r="Y855" i="2"/>
  <c r="Y854" i="2"/>
  <c r="Y853" i="2"/>
  <c r="W538" i="6"/>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25" i="7"/>
  <c r="AJ371" i="7"/>
  <c r="S625" i="7"/>
  <c r="B371" i="7"/>
  <c r="AK371" i="7" s="1"/>
  <c r="AH371" i="7" s="1"/>
  <c r="U62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25" i="7"/>
  <c r="K625" i="7"/>
  <c r="AJ392" i="7"/>
  <c r="I625"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W560" i="6"/>
  <c r="I561" i="6"/>
  <c r="AB856" i="2" l="1"/>
  <c r="I856" i="2"/>
  <c r="AB855" i="2"/>
  <c r="I855" i="2"/>
  <c r="AB854" i="2"/>
  <c r="I854" i="2"/>
  <c r="AB853" i="2"/>
  <c r="I853" i="2"/>
  <c r="I562" i="6"/>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25" i="7"/>
  <c r="AJ536" i="7"/>
  <c r="H625" i="7"/>
  <c r="AI536" i="7"/>
  <c r="B536" i="7"/>
  <c r="AK536" i="7" s="1"/>
  <c r="L62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25" i="7"/>
  <c r="D625"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s="1"/>
</calcChain>
</file>

<file path=xl/sharedStrings.xml><?xml version="1.0" encoding="utf-8"?>
<sst xmlns="http://schemas.openxmlformats.org/spreadsheetml/2006/main" count="1183" uniqueCount="883">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</sst>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国家衛健委発表に基づく感染状況!$AE$374:$AE$859</c:f>
              <c:numCache>
                <c:formatCode>m"月"d"日"</c:formatCode>
                <c:ptCount val="48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numCache>
            </c:numRef>
          </c:cat>
          <c:val>
            <c:numRef>
              <c:f>国家衛健委発表に基づく感染状況!$AF$374:$AF$859</c:f>
              <c:numCache>
                <c:formatCode>#,##0_);[Red]\(#,##0\)</c:formatCode>
                <c:ptCount val="48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香港マカオ台湾の患者・海外輸入症例・無症状病原体保有者!$CK$189:$CK$859</c:f>
              <c:numCache>
                <c:formatCode>m"月"d"日"</c:formatCode>
                <c:ptCount val="6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numCache>
            </c:numRef>
          </c:cat>
          <c:val>
            <c:numRef>
              <c:f>香港マカオ台湾の患者・海外輸入症例・無症状病原体保有者!$CL$189:$CL$859</c:f>
              <c:numCache>
                <c:formatCode>General</c:formatCode>
                <c:ptCount val="67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省市別輸入症例数変化!$D$2:$D$622</c:f>
              <c:numCache>
                <c:formatCode>General</c:formatCode>
                <c:ptCount val="62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省市別輸入症例数変化!$E$2:$E$622</c:f>
              <c:numCache>
                <c:formatCode>General</c:formatCode>
                <c:ptCount val="62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省市別輸入症例数変化!$F$2:$F$622</c:f>
              <c:numCache>
                <c:formatCode>General</c:formatCode>
                <c:ptCount val="62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省市別輸入症例数変化!$G$2:$G$622</c:f>
              <c:numCache>
                <c:formatCode>General</c:formatCode>
                <c:ptCount val="62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省市別輸入症例数変化!$H$2:$H$622</c:f>
              <c:numCache>
                <c:formatCode>General</c:formatCode>
                <c:ptCount val="62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省市別輸入症例数変化!$I$2:$I$622</c:f>
              <c:numCache>
                <c:formatCode>General</c:formatCode>
                <c:ptCount val="62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省市別輸入症例数変化!$C$2:$C$622</c:f>
              <c:numCache>
                <c:formatCode>m"月"d"日"</c:formatCode>
                <c:ptCount val="6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省市別輸入症例数変化!$J$2:$J$622</c:f>
              <c:numCache>
                <c:formatCode>0_);[Red]\(0\)</c:formatCode>
                <c:ptCount val="62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香港マカオ台湾の患者・海外輸入症例・無症状病原体保有者!$BR$29:$BR$859</c:f>
              <c:numCache>
                <c:formatCode>General</c:formatCode>
                <c:ptCount val="83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香港マカオ台湾の患者・海外輸入症例・無症状病原体保有者!$BS$29:$BS$859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香港マカオ台湾の患者・海外輸入症例・無症状病原体保有者!$BT$29:$BT$859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香港マカオ台湾の患者・海外輸入症例・無症状病原体保有者!$AX$169:$AX$859</c:f>
              <c:numCache>
                <c:formatCode>m"月"d"日"</c:formatCode>
                <c:ptCount val="6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numCache>
            </c:numRef>
          </c:cat>
          <c:val>
            <c:numRef>
              <c:f>香港マカオ台湾の患者・海外輸入症例・無症状病原体保有者!$AY$169:$AY$859</c:f>
              <c:numCache>
                <c:formatCode>General</c:formatCode>
                <c:ptCount val="69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香港マカオ台湾の患者・海外輸入症例・無症状病原体保有者!$AX$169:$AX$859</c:f>
              <c:numCache>
                <c:formatCode>m"月"d"日"</c:formatCode>
                <c:ptCount val="6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numCache>
            </c:numRef>
          </c:cat>
          <c:val>
            <c:numRef>
              <c:f>香港マカオ台湾の患者・海外輸入症例・無症状病原体保有者!$BB$169:$BB$859</c:f>
              <c:numCache>
                <c:formatCode>General</c:formatCode>
                <c:ptCount val="69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香港マカオ台湾の患者・海外輸入症例・無症状病原体保有者!$AX$169:$AX$859</c:f>
              <c:numCache>
                <c:formatCode>m"月"d"日"</c:formatCode>
                <c:ptCount val="6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numCache>
            </c:numRef>
          </c:cat>
          <c:val>
            <c:numRef>
              <c:f>香港マカオ台湾の患者・海外輸入症例・無症状病原体保有者!$AZ$169:$AZ$859</c:f>
              <c:numCache>
                <c:formatCode>General</c:formatCode>
                <c:ptCount val="69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香港マカオ台湾の患者・海外輸入症例・無症状病原体保有者!$AX$169:$AX$859</c:f>
              <c:numCache>
                <c:formatCode>m"月"d"日"</c:formatCode>
                <c:ptCount val="6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numCache>
            </c:numRef>
          </c:cat>
          <c:val>
            <c:numRef>
              <c:f>香港マカオ台湾の患者・海外輸入症例・無症状病原体保有者!$BC$169:$BC$859</c:f>
              <c:numCache>
                <c:formatCode>General</c:formatCode>
                <c:ptCount val="69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国家衛健委発表に基づく感染状況!$X$27:$X$860</c:f>
              <c:numCache>
                <c:formatCode>#,##0_);[Red]\(#,##0\)</c:formatCode>
                <c:ptCount val="8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国家衛健委発表に基づく感染状況!$Y$27:$Y$860</c:f>
              <c:numCache>
                <c:formatCode>General</c:formatCode>
                <c:ptCount val="8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国家衛健委発表に基づく感染状況!$AA$27:$AA$860</c:f>
              <c:numCache>
                <c:formatCode>General</c:formatCode>
                <c:ptCount val="8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国家衛健委発表に基づく感染状況!$AB$27:$AB$860</c:f>
              <c:numCache>
                <c:formatCode>General</c:formatCode>
                <c:ptCount val="8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国家衛健委発表に基づく感染状況!$X$27:$X$860</c:f>
              <c:numCache>
                <c:formatCode>#,##0_);[Red]\(#,##0\)</c:formatCode>
                <c:ptCount val="8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国家衛健委発表に基づく感染状況!$Y$27:$Y$860</c:f>
              <c:numCache>
                <c:formatCode>General</c:formatCode>
                <c:ptCount val="8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国家衛健委発表に基づく感染状況!$AA$27:$AA$860</c:f>
              <c:numCache>
                <c:formatCode>General</c:formatCode>
                <c:ptCount val="8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国家衛健委発表に基づく感染状況!$AB$27:$AB$860</c:f>
              <c:numCache>
                <c:formatCode>General</c:formatCode>
                <c:ptCount val="8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国家衛健委発表に基づく感染状況!$X$27:$X$860</c:f>
              <c:numCache>
                <c:formatCode>#,##0_);[Red]\(#,##0\)</c:formatCode>
                <c:ptCount val="8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国家衛健委発表に基づく感染状況!$Y$27:$Y$860</c:f>
              <c:numCache>
                <c:formatCode>General</c:formatCode>
                <c:ptCount val="8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国家衛健委発表に基づく感染状況!$AA$27:$AA$860</c:f>
              <c:numCache>
                <c:formatCode>General</c:formatCode>
                <c:ptCount val="8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国家衛健委発表に基づく感染状況!$AB$27:$AB$860</c:f>
              <c:numCache>
                <c:formatCode>General</c:formatCode>
                <c:ptCount val="8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国家衛健委発表に基づく感染状況!$X$27:$X$860</c:f>
              <c:numCache>
                <c:formatCode>#,##0_);[Red]\(#,##0\)</c:formatCode>
                <c:ptCount val="8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国家衛健委発表に基づく感染状況!$Y$27:$Y$860</c:f>
              <c:numCache>
                <c:formatCode>General</c:formatCode>
                <c:ptCount val="8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香港マカオ台湾の患者・海外輸入症例・無症状病原体保有者!$CO$485:$CO$859</c:f>
              <c:numCache>
                <c:formatCode>m"月"d"日"</c:formatCode>
                <c:ptCount val="3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numCache>
            </c:numRef>
          </c:cat>
          <c:val>
            <c:numRef>
              <c:f>香港マカオ台湾の患者・海外輸入症例・無症状病原体保有者!$CP$485:$CP$859</c:f>
              <c:numCache>
                <c:formatCode>General</c:formatCode>
                <c:ptCount val="37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香港マカオ台湾の患者・海外輸入症例・無症状病原体保有者!$CO$485:$CO$859</c:f>
              <c:numCache>
                <c:formatCode>m"月"d"日"</c:formatCode>
                <c:ptCount val="3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numCache>
            </c:numRef>
          </c:cat>
          <c:val>
            <c:numRef>
              <c:f>香港マカオ台湾の患者・海外輸入症例・無症状病原体保有者!$CQ$485:$CQ$859</c:f>
              <c:numCache>
                <c:formatCode>General</c:formatCode>
                <c:ptCount val="37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香港マカオ台湾の患者・海外輸入症例・無症状病原体保有者!$BJ$97:$BJ$858</c:f>
              <c:numCache>
                <c:formatCode>m"月"d"日"</c:formatCode>
                <c:ptCount val="7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香港マカオ台湾の患者・海外輸入症例・無症状病原体保有者!$BK$97:$BK$858</c:f>
              <c:numCache>
                <c:formatCode>General</c:formatCode>
                <c:ptCount val="76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香港マカオ台湾の患者・海外輸入症例・無症状病原体保有者!$BJ$97:$BJ$858</c:f>
              <c:numCache>
                <c:formatCode>m"月"d"日"</c:formatCode>
                <c:ptCount val="7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香港マカオ台湾の患者・海外輸入症例・無症状病原体保有者!$BL$97:$BL$858</c:f>
              <c:numCache>
                <c:formatCode>General</c:formatCode>
                <c:ptCount val="7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香港マカオ台湾の患者・海外輸入症例・無症状病原体保有者!$CJ$29:$CJ$859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香港マカオ台湾の患者・海外輸入症例・無症状病原体保有者!$CH$29:$CH$859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香港マカオ台湾の患者・海外輸入症例・無症状病原体保有者!$CG$29:$CG$859</c:f>
              <c:numCache>
                <c:formatCode>General</c:formatCode>
                <c:ptCount val="8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香港マカオ台湾の患者・海外輸入症例・無症状病原体保有者!$CH$29:$CH$859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香港マカオ台湾の患者・海外輸入症例・無症状病原体保有者!$CF$29:$CF$859</c15:sqref>
                        </c15:formulaRef>
                      </c:ext>
                    </c:extLst>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extLst>
                      <c:ext uri="{02D57815-91ED-43cb-92C2-25804820EDAC}">
                        <c15:formulaRef>
                          <c15:sqref>香港マカオ台湾の患者・海外輸入症例・無症状病原体保有者!$CG$29:$CG$859</c15:sqref>
                        </c15:formulaRef>
                      </c:ext>
                    </c:extLst>
                    <c:numCache>
                      <c:formatCode>General</c:formatCode>
                      <c:ptCount val="8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国家衛健委発表に基づく感染状況!$AE$374:$AE$859</c:f>
              <c:numCache>
                <c:formatCode>m"月"d"日"</c:formatCode>
                <c:ptCount val="48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numCache>
            </c:numRef>
          </c:cat>
          <c:val>
            <c:numRef>
              <c:f>国家衛健委発表に基づく感染状況!$AF$374:$AF$859</c:f>
              <c:numCache>
                <c:formatCode>#,##0_);[Red]\(#,##0\)</c:formatCode>
                <c:ptCount val="48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省市別輸入症例数変化!$AH$2:$AH$621</c:f>
              <c:numCache>
                <c:formatCode>0_);[Red]\(0\)</c:formatCode>
                <c:ptCount val="62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省市別輸入症例数変化!$AI$2:$AI$621</c:f>
              <c:numCache>
                <c:formatCode>0_);[Red]\(0\)</c:formatCode>
                <c:ptCount val="62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numCache>
            </c:numRef>
          </c:cat>
          <c:val>
            <c:numRef>
              <c:f>省市別輸入症例数変化!$AJ$2:$AJ$621</c:f>
              <c:numCache>
                <c:formatCode>General</c:formatCode>
                <c:ptCount val="62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香港マカオ台湾の患者・海外輸入症例・無症状病原体保有者!$BO$97:$BO$857</c:f>
              <c:numCache>
                <c:formatCode>General</c:formatCode>
                <c:ptCount val="76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香港マカオ台湾の患者・海外輸入症例・無症状病原体保有者!$BP$97:$BP$857</c:f>
              <c:numCache>
                <c:formatCode>General</c:formatCode>
                <c:ptCount val="76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香港マカオ台湾の患者・海外輸入症例・無症状病原体保有者!$CM$189:$CM$858</c:f>
              <c:numCache>
                <c:formatCode>m"月"d"日"</c:formatCode>
                <c:ptCount val="6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numCache>
            </c:numRef>
          </c:cat>
          <c:val>
            <c:numRef>
              <c:f>香港マカオ台湾の患者・海外輸入症例・無症状病原体保有者!$CN$189:$CN$858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香港マカオ台湾の患者・海外輸入症例・無症状病原体保有者!$CK$189:$CK$859</c:f>
              <c:numCache>
                <c:formatCode>m"月"d"日"</c:formatCode>
                <c:ptCount val="6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numCache>
            </c:numRef>
          </c:cat>
          <c:val>
            <c:numRef>
              <c:f>香港マカオ台湾の患者・海外輸入症例・無症状病原体保有者!$CL$189:$CL$859</c:f>
              <c:numCache>
                <c:formatCode>General</c:formatCode>
                <c:ptCount val="67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国家衛健委発表に基づく感染状況!$AA$27:$AA$860</c:f>
              <c:numCache>
                <c:formatCode>General</c:formatCode>
                <c:ptCount val="83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国家衛健委発表に基づく感染状況!$Z$27:$Z$860</c:f>
              <c:numCache>
                <c:formatCode>m"月"d"日"</c:formatCode>
                <c:ptCount val="8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numCache>
            </c:numRef>
          </c:cat>
          <c:val>
            <c:numRef>
              <c:f>国家衛健委発表に基づく感染状況!$AB$27:$AB$860</c:f>
              <c:numCache>
                <c:formatCode>General</c:formatCode>
                <c:ptCount val="83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香港マカオ台湾の患者・海外輸入症例・無症状病原体保有者!$BJ$97:$BJ$858</c:f>
              <c:numCache>
                <c:formatCode>m"月"d"日"</c:formatCode>
                <c:ptCount val="7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香港マカオ台湾の患者・海外輸入症例・無症状病原体保有者!$BK$97:$BK$858</c:f>
              <c:numCache>
                <c:formatCode>General</c:formatCode>
                <c:ptCount val="76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香港マカオ台湾の患者・海外輸入症例・無症状病原体保有者!$BJ$97:$BJ$858</c:f>
              <c:numCache>
                <c:formatCode>m"月"d"日"</c:formatCode>
                <c:ptCount val="7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香港マカオ台湾の患者・海外輸入症例・無症状病原体保有者!$BL$97:$BL$858</c:f>
              <c:numCache>
                <c:formatCode>General</c:formatCode>
                <c:ptCount val="7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香港マカオ台湾の患者・海外輸入症例・無症状病原体保有者!$BO$97:$BO$857</c:f>
              <c:numCache>
                <c:formatCode>General</c:formatCode>
                <c:ptCount val="76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numCache>
            </c:numRef>
          </c:cat>
          <c:val>
            <c:numRef>
              <c:f>香港マカオ台湾の患者・海外輸入症例・無症状病原体保有者!$BP$97:$BP$857</c:f>
              <c:numCache>
                <c:formatCode>General</c:formatCode>
                <c:ptCount val="76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香港マカオ台湾の患者・海外輸入症例・無症状病原体保有者!$BE$70:$BE$859</c:f>
              <c:numCache>
                <c:formatCode>m"月"d"日"</c:formatCode>
                <c:ptCount val="7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numCache>
            </c:numRef>
          </c:cat>
          <c:val>
            <c:numRef>
              <c:f>香港マカオ台湾の患者・海外輸入症例・無症状病原体保有者!$BF$70:$BF$859</c:f>
              <c:numCache>
                <c:formatCode>General</c:formatCode>
                <c:ptCount val="79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香港マカオ台湾の患者・海外輸入症例・無症状病原体保有者!$BE$70:$BE$859</c:f>
              <c:numCache>
                <c:formatCode>m"月"d"日"</c:formatCode>
                <c:ptCount val="7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numCache>
            </c:numRef>
          </c:cat>
          <c:val>
            <c:numRef>
              <c:f>香港マカオ台湾の患者・海外輸入症例・無症状病原体保有者!$BG$70:$BG$859</c:f>
              <c:numCache>
                <c:formatCode>General</c:formatCode>
                <c:ptCount val="79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香港マカオ台湾の患者・海外輸入症例・無症状病原体保有者!$BY$29:$BY$859</c:f>
              <c:numCache>
                <c:formatCode>General</c:formatCode>
                <c:ptCount val="83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香港マカオ台湾の患者・海外輸入症例・無症状病原体保有者!$BZ$29:$BZ$859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香港マカオ台湾の患者・海外輸入症例・無症状病原体保有者!$CA$29:$CA$859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香港マカオ台湾の患者・海外輸入症例・無症状病原体保有者!$CC$29:$CC$859</c:f>
              <c:numCache>
                <c:formatCode>General</c:formatCode>
                <c:ptCount val="83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香港マカオ台湾の患者・海外輸入症例・無症状病原体保有者!$CD$29:$CD$859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香港マカオ台湾の患者・海外輸入症例・無症状病原体保有者!$CE$29:$CE$859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香港マカオ台湾の患者・海外輸入症例・無症状病原体保有者!$CJ$29:$CJ$859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香港マカオ台湾の患者・海外輸入症例・無症状病原体保有者!$CG$29:$CG$859</c:f>
              <c:numCache>
                <c:formatCode>General</c:formatCode>
                <c:ptCount val="8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香港マカオ台湾の患者・海外輸入症例・無症状病原体保有者!$CF$29:$CF$859</c:f>
              <c:numCache>
                <c:formatCode>m"月"d"日"</c:formatCode>
                <c:ptCount val="8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numCache>
            </c:numRef>
          </c:cat>
          <c:val>
            <c:numRef>
              <c:f>香港マカオ台湾の患者・海外輸入症例・無症状病原体保有者!$CH$29:$CH$859</c:f>
              <c:numCache>
                <c:formatCode>General</c:formatCode>
                <c:ptCount val="8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香港マカオ台湾の患者・海外輸入症例・無症状病原体保有者!$CM$189:$CM$858</c:f>
              <c:numCache>
                <c:formatCode>m"月"d"日"</c:formatCode>
                <c:ptCount val="6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numCache>
            </c:numRef>
          </c:cat>
          <c:val>
            <c:numRef>
              <c:f>香港マカオ台湾の患者・海外輸入症例・無症状病原体保有者!$CN$189:$CN$858</c:f>
              <c:numCache>
                <c:formatCode>General</c:formatCode>
                <c:ptCount val="6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8"/>
  <sheetViews>
    <sheetView tabSelected="1" zoomScale="98" zoomScaleNormal="98" workbookViewId="0">
      <pane xSplit="2" ySplit="5" topLeftCell="C848" activePane="bottomRight" state="frozen"/>
      <selection pane="topRight" activeCell="C1" sqref="C1"/>
      <selection pane="bottomLeft" activeCell="A8" sqref="A8"/>
      <selection pane="bottomRight" activeCell="I856" sqref="I85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44681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+G805-香港マカオ台湾の患者・海外輸入症例・無症状病原体保有者!B857</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+G808-香港マカオ台湾の患者・海外輸入症例・無症状病原体保有者!B860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+G809-香港マカオ台湾の患者・海外輸入症例・無症状病原体保有者!B861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+G810-香港マカオ台湾の患者・海外輸入症例・無症状病原体保有者!B862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+G811-香港マカオ台湾の患者・海外輸入症例・無症状病原体保有者!B863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57" si="573">+J852+K851</f>
        <v>274</v>
      </c>
      <c r="L852" s="48">
        <v>51</v>
      </c>
      <c r="M852" s="89">
        <f t="shared" ref="M852:M857"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+H857-M857-O857</f>
        <v>26567</v>
      </c>
      <c r="J857" s="48">
        <v>41</v>
      </c>
      <c r="K857" s="56">
        <f t="shared" si="573"/>
        <v>458</v>
      </c>
      <c r="L857" s="48">
        <v>47</v>
      </c>
      <c r="M857" s="89">
        <f t="shared" si="574"/>
        <v>5022</v>
      </c>
      <c r="N857" s="48">
        <v>3127</v>
      </c>
      <c r="O857" s="89">
        <f t="shared" ref="O857" si="613">+N857+O856</f>
        <v>184078</v>
      </c>
      <c r="P857" s="111">
        <f t="shared" ref="P857" si="614">+Q857-Q856</f>
        <v>48830</v>
      </c>
      <c r="Q857" s="57">
        <v>3394349</v>
      </c>
      <c r="R857" s="48">
        <v>48224</v>
      </c>
      <c r="S857" s="118"/>
      <c r="T857" s="57">
        <v>455894</v>
      </c>
      <c r="U857" s="78"/>
      <c r="W857" s="1">
        <f t="shared" ref="W857" si="615">+B857</f>
        <v>44680</v>
      </c>
      <c r="X857" s="122">
        <f t="shared" ref="X857" si="616">+G857</f>
        <v>1424</v>
      </c>
      <c r="Y857">
        <f t="shared" ref="Y857" si="617">+H857</f>
        <v>215667</v>
      </c>
      <c r="Z857" s="123">
        <f t="shared" ref="Z857" si="618">+B857</f>
        <v>44680</v>
      </c>
      <c r="AA857">
        <f t="shared" ref="AA857" si="619">+L857</f>
        <v>47</v>
      </c>
      <c r="AB857">
        <f t="shared" ref="AB857" si="620">+M857</f>
        <v>5022</v>
      </c>
      <c r="AC857">
        <v>373</v>
      </c>
      <c r="AE857" s="1">
        <f t="shared" ref="AE857" si="621">+B857</f>
        <v>44680</v>
      </c>
      <c r="AF857" s="293">
        <f>+G857-[1]香港マカオ台湾の患者・海外輸入症例・無症状病原体保有者!B865</f>
        <v>1424</v>
      </c>
    </row>
    <row r="858" spans="2:32" x14ac:dyDescent="0.55000000000000004">
      <c r="B858" s="220"/>
      <c r="C858" s="48"/>
      <c r="D858" s="84"/>
      <c r="E858" s="110"/>
      <c r="F858" s="57"/>
      <c r="G858" s="48"/>
      <c r="H858" s="89"/>
      <c r="I858" s="89"/>
      <c r="J858" s="48"/>
      <c r="K858" s="56"/>
      <c r="L858" s="48"/>
      <c r="M858" s="89"/>
      <c r="N858" s="48"/>
      <c r="O858" s="89"/>
      <c r="P858" s="111"/>
      <c r="Q858" s="57"/>
      <c r="R858" s="48"/>
      <c r="S858" s="118"/>
      <c r="T858" s="57"/>
      <c r="U858" s="78"/>
      <c r="W858" s="1"/>
      <c r="X858" s="122"/>
      <c r="Z858" s="123"/>
      <c r="AE858" s="1"/>
      <c r="AF858" s="293"/>
    </row>
    <row r="859" spans="2:32" ht="18.5" thickBot="1" x14ac:dyDescent="0.6">
      <c r="B859" s="66"/>
      <c r="C859" s="59"/>
      <c r="D859" s="49"/>
      <c r="E859" s="61"/>
      <c r="F859" s="60"/>
      <c r="G859" s="48"/>
      <c r="H859" s="89"/>
      <c r="I859" s="89"/>
      <c r="J859" s="59"/>
      <c r="K859" s="56"/>
      <c r="L859" s="48"/>
      <c r="M859" s="89"/>
      <c r="N859" s="48"/>
      <c r="O859" s="89"/>
      <c r="P859" s="111"/>
      <c r="Q859" s="60"/>
      <c r="R859" s="48"/>
      <c r="S859" s="60"/>
      <c r="T859" s="60"/>
      <c r="U859" s="78"/>
      <c r="W859" s="1"/>
      <c r="X859" s="122"/>
      <c r="Z859" s="123"/>
      <c r="AE859" s="1"/>
      <c r="AF859" s="293"/>
    </row>
    <row r="860" spans="2:32" ht="9.5" customHeight="1" thickBot="1" x14ac:dyDescent="0.6">
      <c r="B860" s="66"/>
      <c r="C860" s="79"/>
      <c r="D860" s="80"/>
      <c r="E860" s="82"/>
      <c r="F860" s="95"/>
      <c r="G860" s="79"/>
      <c r="H860" s="82"/>
      <c r="I860" s="82"/>
      <c r="J860" s="79"/>
      <c r="K860" s="82"/>
      <c r="L860" s="79"/>
      <c r="M860" s="82"/>
      <c r="N860" s="83"/>
      <c r="O860" s="81"/>
      <c r="P860" s="94"/>
      <c r="Q860" s="95"/>
      <c r="R860" s="120"/>
      <c r="S860" s="95"/>
      <c r="T860" s="95"/>
      <c r="U860" s="67"/>
      <c r="AF860" s="293"/>
    </row>
    <row r="861" spans="2:32" x14ac:dyDescent="0.55000000000000004">
      <c r="M861" s="296">
        <f>SUM(L845:L858)</f>
        <v>384</v>
      </c>
      <c r="AF861" s="293"/>
    </row>
    <row r="862" spans="2:32" ht="13" customHeight="1" x14ac:dyDescent="0.55000000000000004">
      <c r="E862" s="112"/>
      <c r="F862" s="113"/>
      <c r="G862" s="112" t="s">
        <v>80</v>
      </c>
      <c r="H862" s="113"/>
      <c r="I862" s="113"/>
      <c r="J862" s="113"/>
      <c r="U862" s="72"/>
      <c r="AF862" s="293"/>
    </row>
    <row r="863" spans="2:32" ht="13" customHeight="1" x14ac:dyDescent="0.55000000000000004">
      <c r="E863" s="112" t="s">
        <v>98</v>
      </c>
      <c r="F863" s="113"/>
      <c r="G863" s="297" t="s">
        <v>79</v>
      </c>
      <c r="H863" s="298"/>
      <c r="I863" s="112" t="s">
        <v>106</v>
      </c>
      <c r="J863" s="113"/>
      <c r="AF863" s="293"/>
    </row>
    <row r="864" spans="2:32" ht="13" customHeight="1" x14ac:dyDescent="0.55000000000000004">
      <c r="B864" s="129"/>
      <c r="E864" s="114" t="s">
        <v>108</v>
      </c>
      <c r="F864" s="113"/>
      <c r="G864" s="115"/>
      <c r="H864" s="115"/>
      <c r="I864" s="112" t="s">
        <v>107</v>
      </c>
      <c r="J864" s="113"/>
      <c r="AF864" s="293"/>
    </row>
    <row r="865" spans="5:32" ht="18.5" customHeight="1" x14ac:dyDescent="0.55000000000000004">
      <c r="E865" s="112" t="s">
        <v>96</v>
      </c>
      <c r="F865" s="113"/>
      <c r="G865" s="112" t="s">
        <v>97</v>
      </c>
      <c r="H865" s="113"/>
      <c r="I865" s="113"/>
      <c r="J865" s="113"/>
      <c r="AF865" s="293"/>
    </row>
    <row r="866" spans="5:32" ht="13" customHeight="1" x14ac:dyDescent="0.55000000000000004">
      <c r="E866" s="112" t="s">
        <v>98</v>
      </c>
      <c r="F866" s="113"/>
      <c r="G866" s="112" t="s">
        <v>99</v>
      </c>
      <c r="H866" s="113"/>
      <c r="I866" s="113"/>
      <c r="J866" s="113"/>
      <c r="AF866" s="293"/>
    </row>
    <row r="867" spans="5:32" ht="13" customHeight="1" x14ac:dyDescent="0.55000000000000004">
      <c r="E867" s="112" t="s">
        <v>98</v>
      </c>
      <c r="F867" s="113"/>
      <c r="G867" s="112" t="s">
        <v>100</v>
      </c>
      <c r="H867" s="113"/>
      <c r="I867" s="113"/>
      <c r="J867" s="113"/>
      <c r="AF867" s="293"/>
    </row>
    <row r="868" spans="5:32" ht="13" customHeight="1" x14ac:dyDescent="0.55000000000000004">
      <c r="E868" s="112" t="s">
        <v>101</v>
      </c>
      <c r="F868" s="113"/>
      <c r="G868" s="112" t="s">
        <v>102</v>
      </c>
      <c r="H868" s="113"/>
      <c r="I868" s="113"/>
      <c r="J868" s="113"/>
      <c r="AF868" s="293"/>
    </row>
    <row r="869" spans="5:32" ht="13" customHeight="1" x14ac:dyDescent="0.55000000000000004">
      <c r="E869" s="112" t="s">
        <v>103</v>
      </c>
      <c r="F869" s="113"/>
      <c r="G869" s="112" t="s">
        <v>104</v>
      </c>
      <c r="H869" s="113"/>
      <c r="I869" s="113"/>
      <c r="J869" s="113"/>
      <c r="AF869" s="293"/>
    </row>
    <row r="870" spans="5:32" x14ac:dyDescent="0.55000000000000004">
      <c r="AF870" s="293"/>
    </row>
    <row r="871" spans="5:32" x14ac:dyDescent="0.55000000000000004">
      <c r="AF871" s="293"/>
    </row>
    <row r="872" spans="5:32" x14ac:dyDescent="0.55000000000000004">
      <c r="AF872" s="293"/>
    </row>
    <row r="873" spans="5:32" x14ac:dyDescent="0.55000000000000004">
      <c r="AF873" s="293"/>
    </row>
    <row r="874" spans="5:32" x14ac:dyDescent="0.55000000000000004">
      <c r="AF874" s="293"/>
    </row>
    <row r="875" spans="5:32" x14ac:dyDescent="0.55000000000000004">
      <c r="AF875" s="293"/>
    </row>
    <row r="876" spans="5:32" x14ac:dyDescent="0.55000000000000004">
      <c r="AF876" s="293"/>
    </row>
    <row r="877" spans="5:32" x14ac:dyDescent="0.55000000000000004">
      <c r="AF877" s="293"/>
    </row>
    <row r="878" spans="5:32" x14ac:dyDescent="0.55000000000000004">
      <c r="AF878" s="293"/>
    </row>
  </sheetData>
  <mergeCells count="12">
    <mergeCell ref="G863:H86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64"/>
  <sheetViews>
    <sheetView topLeftCell="A6" zoomScale="96" zoomScaleNormal="96" workbookViewId="0">
      <pane xSplit="1" ySplit="2" topLeftCell="B852" activePane="bottomRight" state="frozen"/>
      <selection activeCell="A6" sqref="A6"/>
      <selection pane="topRight" activeCell="B6" sqref="B6"/>
      <selection pane="bottomLeft" activeCell="A8" sqref="A8"/>
      <selection pane="bottomRight" activeCell="C860" sqref="C86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7" t="s">
        <v>130</v>
      </c>
      <c r="C4" s="328"/>
      <c r="D4" s="328"/>
      <c r="E4" s="328"/>
      <c r="F4" s="328"/>
      <c r="G4" s="328"/>
      <c r="H4" s="328"/>
      <c r="I4" s="328"/>
      <c r="J4" s="328"/>
      <c r="K4" s="329"/>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0" t="s">
        <v>76</v>
      </c>
      <c r="B5" s="334" t="s">
        <v>134</v>
      </c>
      <c r="C5" s="332"/>
      <c r="D5" s="332"/>
      <c r="E5" s="332"/>
      <c r="F5" s="335" t="s">
        <v>135</v>
      </c>
      <c r="G5" s="332" t="s">
        <v>131</v>
      </c>
      <c r="H5" s="332"/>
      <c r="I5" s="332"/>
      <c r="J5" s="332" t="s">
        <v>132</v>
      </c>
      <c r="K5" s="333"/>
      <c r="L5" s="319" t="s">
        <v>69</v>
      </c>
      <c r="M5" s="320"/>
      <c r="N5" s="323" t="s">
        <v>9</v>
      </c>
      <c r="O5" s="324"/>
      <c r="P5" s="351" t="s">
        <v>128</v>
      </c>
      <c r="Q5" s="352"/>
      <c r="R5" s="352"/>
      <c r="S5" s="353"/>
      <c r="T5" s="359" t="s">
        <v>88</v>
      </c>
      <c r="U5" s="360"/>
      <c r="V5" s="360"/>
      <c r="W5" s="360"/>
      <c r="X5" s="361"/>
      <c r="Y5" s="130"/>
      <c r="Z5" s="330" t="s">
        <v>76</v>
      </c>
      <c r="AA5" s="371" t="s">
        <v>161</v>
      </c>
      <c r="AB5" s="372"/>
      <c r="AC5" s="373"/>
      <c r="AD5" s="367" t="s">
        <v>142</v>
      </c>
      <c r="AE5" s="368"/>
      <c r="AF5" s="346"/>
      <c r="AG5" s="346"/>
      <c r="AH5" s="346"/>
      <c r="AI5" s="346"/>
      <c r="AJ5" s="369"/>
      <c r="AK5" s="345" t="s">
        <v>143</v>
      </c>
      <c r="AL5" s="346"/>
      <c r="AM5" s="346"/>
      <c r="AN5" s="346"/>
      <c r="AO5" s="346"/>
      <c r="AP5" s="347"/>
      <c r="AQ5" s="345" t="s">
        <v>144</v>
      </c>
      <c r="AR5" s="346"/>
      <c r="AS5" s="346"/>
      <c r="AT5" s="346"/>
      <c r="AU5" s="346"/>
      <c r="AV5" s="357"/>
    </row>
    <row r="6" spans="1:94" ht="28.5" customHeight="1" x14ac:dyDescent="0.55000000000000004">
      <c r="A6" s="330"/>
      <c r="B6" s="338" t="s">
        <v>148</v>
      </c>
      <c r="C6" s="339"/>
      <c r="D6" s="342" t="s">
        <v>86</v>
      </c>
      <c r="E6" s="340" t="s">
        <v>136</v>
      </c>
      <c r="F6" s="336"/>
      <c r="G6" s="342" t="s">
        <v>133</v>
      </c>
      <c r="H6" s="342" t="s">
        <v>9</v>
      </c>
      <c r="I6" s="342" t="s">
        <v>86</v>
      </c>
      <c r="J6" s="342" t="s">
        <v>133</v>
      </c>
      <c r="K6" s="343" t="s">
        <v>9</v>
      </c>
      <c r="L6" s="321"/>
      <c r="M6" s="322"/>
      <c r="N6" s="325"/>
      <c r="O6" s="326"/>
      <c r="P6" s="354"/>
      <c r="Q6" s="355"/>
      <c r="R6" s="355"/>
      <c r="S6" s="356"/>
      <c r="T6" s="362"/>
      <c r="U6" s="363"/>
      <c r="V6" s="363"/>
      <c r="W6" s="363"/>
      <c r="X6" s="364"/>
      <c r="Y6" s="130"/>
      <c r="Z6" s="330"/>
      <c r="AA6" s="374"/>
      <c r="AB6" s="375"/>
      <c r="AC6" s="376"/>
      <c r="AD6" s="365" t="s">
        <v>141</v>
      </c>
      <c r="AE6" s="366"/>
      <c r="AF6" s="349"/>
      <c r="AG6" s="349" t="s">
        <v>140</v>
      </c>
      <c r="AH6" s="349"/>
      <c r="AI6" s="349" t="s">
        <v>132</v>
      </c>
      <c r="AJ6" s="370"/>
      <c r="AK6" s="348" t="s">
        <v>141</v>
      </c>
      <c r="AL6" s="349"/>
      <c r="AM6" s="349" t="s">
        <v>140</v>
      </c>
      <c r="AN6" s="349"/>
      <c r="AO6" s="349" t="s">
        <v>132</v>
      </c>
      <c r="AP6" s="350"/>
      <c r="AQ6" s="348" t="s">
        <v>141</v>
      </c>
      <c r="AR6" s="349"/>
      <c r="AS6" s="349" t="s">
        <v>140</v>
      </c>
      <c r="AT6" s="349"/>
      <c r="AU6" s="349" t="s">
        <v>132</v>
      </c>
      <c r="AV6" s="358"/>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1"/>
      <c r="B7" s="140" t="s">
        <v>133</v>
      </c>
      <c r="C7" s="132" t="s">
        <v>9</v>
      </c>
      <c r="D7" s="337"/>
      <c r="E7" s="341"/>
      <c r="F7" s="337"/>
      <c r="G7" s="337"/>
      <c r="H7" s="337"/>
      <c r="I7" s="337"/>
      <c r="J7" s="337"/>
      <c r="K7" s="34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1"/>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8" t="s">
        <v>176</v>
      </c>
      <c r="AY7" s="318"/>
      <c r="AZ7" s="318"/>
      <c r="BA7" s="318"/>
      <c r="BB7" s="318"/>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7"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6" si="1639">+BA835+1</f>
        <v>415</v>
      </c>
      <c r="BB839" s="129">
        <v>1</v>
      </c>
      <c r="BC839" s="27">
        <f t="shared" ref="BC839:BC844" si="1640">+BC838+BB839</f>
        <v>1624</v>
      </c>
      <c r="BD839" s="237">
        <f t="shared" ref="BD839:BD856"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6"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6"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6" si="2036">+AH848-AH847</f>
        <v>-343</v>
      </c>
      <c r="AH848" s="154">
        <v>68412</v>
      </c>
      <c r="AI848" s="183">
        <f t="shared" ref="AI848:AI856"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BF856" si="2420">+B855</f>
        <v>13</v>
      </c>
      <c r="BG855" s="131">
        <f t="shared" ref="BG855" si="2421">+BI855</f>
        <v>18163</v>
      </c>
      <c r="BH855" s="228">
        <f t="shared" ref="BH855" si="2422">+A855</f>
        <v>44679</v>
      </c>
      <c r="BI855" s="131">
        <f t="shared" ref="BI855" si="2423">+C855</f>
        <v>18163</v>
      </c>
      <c r="BJ855" s="1">
        <f t="shared" ref="BJ855" si="2424">+BE855</f>
        <v>44679</v>
      </c>
      <c r="BK855">
        <f t="shared" ref="BK855:BK856" si="2425">+BM855-BL855</f>
        <v>9942</v>
      </c>
      <c r="BL855">
        <f t="shared" ref="BL855:BL856" si="2426">+M855</f>
        <v>87</v>
      </c>
      <c r="BM855">
        <f t="shared" ref="BM855:BM856" si="2427">+L855</f>
        <v>10029</v>
      </c>
      <c r="BN855" s="1">
        <f t="shared" ref="BN855" si="2428">+BJ855</f>
        <v>44679</v>
      </c>
      <c r="BO855">
        <f t="shared" ref="BO855" si="2429">+BO851+BM855</f>
        <v>163710</v>
      </c>
      <c r="BP855">
        <f t="shared" ref="BP855" si="2430">+BP851+BL855</f>
        <v>8908</v>
      </c>
      <c r="BQ855" s="178">
        <f t="shared" ref="BQ855" si="2431">+A855</f>
        <v>44679</v>
      </c>
      <c r="BR855">
        <f t="shared" ref="BR855:BR856" si="2432">+AF855</f>
        <v>330488</v>
      </c>
      <c r="BS855">
        <f t="shared" ref="BS855:BS856" si="2433">+AH855</f>
        <v>59173</v>
      </c>
      <c r="BT855">
        <f t="shared" ref="BT855:BT856"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CC856" si="2442">+AR855</f>
        <v>88446</v>
      </c>
      <c r="CD855">
        <f t="shared" ref="CD855" si="2443">+AT855</f>
        <v>13742</v>
      </c>
      <c r="CE855">
        <f t="shared" ref="CE855:CE856"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 si="2467">+AT856-AT855</f>
        <v>0</v>
      </c>
      <c r="AT856" s="154">
        <v>13742</v>
      </c>
      <c r="AU856" s="183">
        <f t="shared" ref="AU856"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8" customHeight="1" x14ac:dyDescent="0.55000000000000004">
      <c r="A857" s="178"/>
      <c r="B857" s="239"/>
      <c r="C857" s="153"/>
      <c r="D857" s="153"/>
      <c r="E857" s="146"/>
      <c r="F857" s="146"/>
      <c r="G857" s="146"/>
      <c r="H857" s="134"/>
      <c r="I857" s="146"/>
      <c r="J857" s="134"/>
      <c r="K857" s="42"/>
      <c r="L857" s="145"/>
      <c r="M857" s="239"/>
      <c r="N857" s="134"/>
      <c r="O857" s="134"/>
      <c r="P857" s="146"/>
      <c r="Q857" s="146"/>
      <c r="R857" s="134"/>
      <c r="S857" s="134"/>
      <c r="T857" s="146"/>
      <c r="U857" s="146"/>
      <c r="V857" s="134"/>
      <c r="W857" s="42"/>
      <c r="X857" s="147"/>
      <c r="Y857" s="5"/>
      <c r="Z857" s="75"/>
      <c r="AA857" s="229"/>
      <c r="AB857" s="229"/>
      <c r="AC857" s="230"/>
      <c r="AD857" s="182"/>
      <c r="AE857" s="242"/>
      <c r="AF857" s="154"/>
      <c r="AG857" s="183"/>
      <c r="AH857" s="154"/>
      <c r="AI857" s="183"/>
      <c r="AJ857" s="184"/>
      <c r="AK857" s="185"/>
      <c r="AL857" s="154"/>
      <c r="AM857" s="183"/>
      <c r="AN857" s="154"/>
      <c r="AO857" s="183"/>
      <c r="AP857" s="186"/>
      <c r="AQ857" s="185"/>
      <c r="AR857" s="154"/>
      <c r="AS857" s="183"/>
      <c r="AT857" s="154"/>
      <c r="AU857" s="183"/>
      <c r="AV857" s="187"/>
      <c r="AW857" s="237"/>
      <c r="AX857" s="236"/>
      <c r="AY857" s="6"/>
      <c r="AZ857" s="237"/>
      <c r="BA857" s="237"/>
      <c r="BB857" s="129"/>
      <c r="BC857" s="27"/>
      <c r="BD857" s="237"/>
      <c r="BE857" s="228"/>
      <c r="BF857" s="131"/>
      <c r="BG857" s="131"/>
      <c r="BH857" s="228"/>
      <c r="BI857" s="131"/>
      <c r="BJ857" s="1"/>
      <c r="BN857" s="1"/>
      <c r="BQ857" s="178"/>
      <c r="BX857" s="178"/>
      <c r="CB857" s="178"/>
      <c r="CF857" s="178"/>
      <c r="CH857">
        <f t="shared" si="1119"/>
        <v>0</v>
      </c>
      <c r="CI857" s="178"/>
      <c r="CK857" s="1"/>
      <c r="CL857" s="281"/>
      <c r="CM857" s="1"/>
      <c r="CN857" s="282"/>
      <c r="CO857" s="178"/>
    </row>
    <row r="858" spans="1:96" ht="18" customHeight="1" x14ac:dyDescent="0.55000000000000004">
      <c r="A858" s="178"/>
      <c r="B858" s="239"/>
      <c r="C858" s="153"/>
      <c r="D858" s="153"/>
      <c r="E858" s="146"/>
      <c r="F858" s="146"/>
      <c r="G858" s="146"/>
      <c r="H858" s="134"/>
      <c r="I858" s="146"/>
      <c r="J858" s="134"/>
      <c r="K858" s="42"/>
      <c r="L858" s="145"/>
      <c r="M858" s="146"/>
      <c r="N858" s="134"/>
      <c r="O858" s="134"/>
      <c r="P858" s="146"/>
      <c r="Q858" s="146"/>
      <c r="R858" s="134"/>
      <c r="S858" s="134"/>
      <c r="T858" s="146"/>
      <c r="U858" s="146"/>
      <c r="V858" s="134"/>
      <c r="W858" s="42"/>
      <c r="X858" s="147"/>
      <c r="Y858" s="5"/>
      <c r="Z858" s="75"/>
      <c r="AA858" s="229"/>
      <c r="AB858" s="229"/>
      <c r="AC858" s="230"/>
      <c r="AD858" s="182"/>
      <c r="AE858" s="242"/>
      <c r="AF858" s="154"/>
      <c r="AG858" s="183"/>
      <c r="AH858" s="154"/>
      <c r="AI858" s="183"/>
      <c r="AJ858" s="184"/>
      <c r="AK858" s="185"/>
      <c r="AL858" s="154"/>
      <c r="AM858" s="183"/>
      <c r="AN858" s="154"/>
      <c r="AO858" s="183"/>
      <c r="AP858" s="186"/>
      <c r="AQ858" s="185"/>
      <c r="AR858" s="154"/>
      <c r="AS858" s="183"/>
      <c r="AT858" s="154"/>
      <c r="AU858" s="183"/>
      <c r="AV858" s="187"/>
      <c r="AW858" s="237"/>
      <c r="AX858" s="236"/>
      <c r="AY858" s="6"/>
      <c r="AZ858" s="237"/>
      <c r="BA858" s="237"/>
      <c r="BB858" s="129"/>
      <c r="BC858" s="27"/>
      <c r="BD858" s="237"/>
      <c r="BE858" s="228"/>
      <c r="BF858" s="131"/>
      <c r="BG858" s="131"/>
      <c r="BH858" s="228"/>
      <c r="BI858" s="131"/>
      <c r="BJ858" s="1"/>
      <c r="BN858" s="1"/>
      <c r="BQ858" s="178"/>
      <c r="BX858" s="178"/>
      <c r="CB858" s="178"/>
      <c r="CF858" s="178"/>
      <c r="CI858" s="178"/>
      <c r="CK858" s="1"/>
      <c r="CL858" s="281"/>
      <c r="CM858" s="1"/>
      <c r="CN858" s="282"/>
      <c r="CO858" s="178"/>
    </row>
    <row r="859" spans="1:96" ht="7" customHeight="1" thickBot="1" x14ac:dyDescent="0.6">
      <c r="A859" s="66"/>
      <c r="B859" s="145"/>
      <c r="C859" s="153"/>
      <c r="D859" s="146"/>
      <c r="E859" s="146"/>
      <c r="F859" s="146"/>
      <c r="G859" s="146"/>
      <c r="H859" s="134"/>
      <c r="I859" s="146"/>
      <c r="J859" s="134"/>
      <c r="K859" s="147"/>
      <c r="L859" s="145"/>
      <c r="M859" s="146"/>
      <c r="N859" s="134"/>
      <c r="O859" s="134"/>
      <c r="P859" s="146"/>
      <c r="Q859" s="146"/>
      <c r="R859" s="134"/>
      <c r="S859" s="134"/>
      <c r="T859" s="146"/>
      <c r="U859" s="146"/>
      <c r="V859" s="134"/>
      <c r="W859" s="42"/>
      <c r="X859" s="147"/>
      <c r="Z859" s="66"/>
      <c r="AA859" s="64"/>
      <c r="AB859" s="64"/>
      <c r="AC859" s="64"/>
      <c r="AD859" s="182"/>
      <c r="AE859" s="242"/>
      <c r="AF859" s="154"/>
      <c r="AG859" s="183"/>
      <c r="AH859" s="154"/>
      <c r="AI859" s="183"/>
      <c r="AJ859" s="184"/>
      <c r="AK859" s="185"/>
      <c r="AL859" s="154"/>
      <c r="AM859" s="183"/>
      <c r="AN859" s="154"/>
      <c r="AO859" s="183"/>
      <c r="AP859" s="186"/>
      <c r="AQ859" s="185"/>
      <c r="AR859" s="154"/>
      <c r="AS859" s="183"/>
      <c r="AT859" s="154"/>
      <c r="AU859" s="183"/>
      <c r="AV859" s="187"/>
    </row>
    <row r="860" spans="1:96" x14ac:dyDescent="0.55000000000000004">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AE860">
        <f>SUM(AD443:AD448)</f>
        <v>190</v>
      </c>
      <c r="AY860" s="45" t="s">
        <v>474</v>
      </c>
      <c r="BB860" s="45" t="s">
        <v>473</v>
      </c>
      <c r="BV860">
        <f>SUM(BV442:BV859)</f>
        <v>319449</v>
      </c>
    </row>
    <row r="861" spans="1:96" x14ac:dyDescent="0.55000000000000004">
      <c r="B861">
        <f>SUM(B554:B584)</f>
        <v>832</v>
      </c>
      <c r="AI861" s="258">
        <f>SUM(AI189:AI558)</f>
        <v>205</v>
      </c>
      <c r="AJ861">
        <f>SUM(AI797:AI858)</f>
        <v>8554</v>
      </c>
      <c r="AY861" s="45">
        <f>SUM(AY359:AY413)</f>
        <v>69</v>
      </c>
      <c r="BB861" s="45">
        <f>SUM(BB374:BB413)</f>
        <v>941</v>
      </c>
    </row>
    <row r="862" spans="1:96" x14ac:dyDescent="0.55000000000000004">
      <c r="L862">
        <f>SUM(L97:L861)</f>
        <v>620554</v>
      </c>
      <c r="P862">
        <f>SUM(P97:P861)</f>
        <v>26621</v>
      </c>
      <c r="AD862">
        <f>SUM(AD188:AD194)</f>
        <v>82</v>
      </c>
      <c r="AJ862">
        <f>SUM(AI797:AI827)</f>
        <v>7081</v>
      </c>
      <c r="AY862" s="45" t="s">
        <v>685</v>
      </c>
    </row>
    <row r="863" spans="1:96" ht="15" customHeight="1" x14ac:dyDescent="0.55000000000000004">
      <c r="A863" s="129"/>
      <c r="D863">
        <f>SUM(B229:B259)</f>
        <v>435</v>
      </c>
      <c r="Z863" s="129"/>
      <c r="AA863" s="129"/>
      <c r="AB863" s="129"/>
      <c r="AC863" s="129"/>
      <c r="AF863">
        <f>SUM(AD188:AD558)</f>
        <v>10740</v>
      </c>
      <c r="AY863" s="45">
        <f>SUM(AY581:AY859)</f>
        <v>563</v>
      </c>
    </row>
    <row r="864" spans="1:96" x14ac:dyDescent="0.55000000000000004">
      <c r="AB864" s="45" t="s">
        <v>827</v>
      </c>
      <c r="AD864" s="45">
        <f>SUM(AD810:AD816)</f>
        <v>17671</v>
      </c>
      <c r="AE864" s="45"/>
      <c r="AF864" s="45"/>
      <c r="AG864" s="45"/>
      <c r="AH864" s="45"/>
      <c r="AI864" s="45">
        <f>SUM(AI810:AI816)</f>
        <v>1903</v>
      </c>
      <c r="AR864">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30"/>
  <sheetViews>
    <sheetView zoomScaleNormal="100" workbookViewId="0">
      <pane xSplit="3" ySplit="1" topLeftCell="D609" activePane="bottomRight" state="frozen"/>
      <selection pane="topRight" activeCell="C1" sqref="C1"/>
      <selection pane="bottomLeft" activeCell="A2" sqref="A2"/>
      <selection pane="bottomRight" activeCell="D621" sqref="D62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9"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c r="C620" s="1"/>
      <c r="J620" s="264"/>
      <c r="AG620" s="1"/>
      <c r="AH620" s="265"/>
      <c r="AI620" s="265"/>
      <c r="AK620" s="265"/>
    </row>
    <row r="621" spans="2:37" ht="17.5" customHeight="1" x14ac:dyDescent="0.55000000000000004">
      <c r="B621" s="264"/>
      <c r="C621" s="1"/>
      <c r="E621" s="292"/>
      <c r="J621" s="264"/>
      <c r="AG621" s="1"/>
      <c r="AH621" s="265"/>
      <c r="AI621" s="265"/>
    </row>
    <row r="622" spans="2:37" x14ac:dyDescent="0.55000000000000004">
      <c r="B622" s="239"/>
      <c r="C622" s="1"/>
      <c r="AG622" s="277">
        <v>1</v>
      </c>
    </row>
    <row r="623" spans="2:37" s="263" customFormat="1" ht="5" customHeight="1" x14ac:dyDescent="0.55000000000000004">
      <c r="B623" s="262"/>
      <c r="C623" s="261"/>
      <c r="AF623" s="5"/>
    </row>
    <row r="624" spans="2:37" ht="5.5" customHeight="1" x14ac:dyDescent="0.55000000000000004">
      <c r="B624" s="255"/>
      <c r="C624" s="1"/>
    </row>
    <row r="625" spans="2:38" x14ac:dyDescent="0.55000000000000004">
      <c r="B625">
        <f>SUM(B2:B624)</f>
        <v>15831</v>
      </c>
      <c r="C625" s="1" t="s">
        <v>348</v>
      </c>
      <c r="D625" s="27">
        <f t="shared" ref="D625:J625" si="210">SUM(D2:D624)</f>
        <v>4070</v>
      </c>
      <c r="E625" s="27">
        <f t="shared" si="210"/>
        <v>3514</v>
      </c>
      <c r="F625" s="27">
        <f t="shared" si="210"/>
        <v>1218</v>
      </c>
      <c r="G625">
        <f t="shared" si="210"/>
        <v>945</v>
      </c>
      <c r="H625">
        <f t="shared" si="210"/>
        <v>1474</v>
      </c>
      <c r="I625" s="27">
        <f t="shared" si="210"/>
        <v>890</v>
      </c>
      <c r="J625" s="27">
        <f t="shared" si="210"/>
        <v>3720</v>
      </c>
      <c r="K625">
        <f t="shared" ref="K625:AE625" si="211">SUM(K2:K624)</f>
        <v>535</v>
      </c>
      <c r="L625">
        <f t="shared" si="211"/>
        <v>14</v>
      </c>
      <c r="M625">
        <f t="shared" si="211"/>
        <v>37</v>
      </c>
      <c r="N625">
        <f t="shared" si="211"/>
        <v>107</v>
      </c>
      <c r="O625" s="27">
        <f t="shared" si="211"/>
        <v>371</v>
      </c>
      <c r="P625">
        <f t="shared" si="211"/>
        <v>18</v>
      </c>
      <c r="Q625">
        <f t="shared" si="211"/>
        <v>26</v>
      </c>
      <c r="R625">
        <f t="shared" si="211"/>
        <v>206</v>
      </c>
      <c r="S625">
        <f t="shared" si="211"/>
        <v>45</v>
      </c>
      <c r="T625">
        <f t="shared" si="211"/>
        <v>120</v>
      </c>
      <c r="U625">
        <f t="shared" si="211"/>
        <v>132</v>
      </c>
      <c r="V625">
        <f t="shared" si="211"/>
        <v>190</v>
      </c>
      <c r="W625">
        <f t="shared" si="211"/>
        <v>9</v>
      </c>
      <c r="X625">
        <f t="shared" si="211"/>
        <v>58</v>
      </c>
      <c r="Y625">
        <f t="shared" si="211"/>
        <v>174</v>
      </c>
      <c r="Z625">
        <f t="shared" si="211"/>
        <v>162</v>
      </c>
      <c r="AA625">
        <f t="shared" si="211"/>
        <v>1</v>
      </c>
      <c r="AB625">
        <f t="shared" si="211"/>
        <v>377</v>
      </c>
      <c r="AC625">
        <f t="shared" si="211"/>
        <v>68</v>
      </c>
      <c r="AD625">
        <f t="shared" si="211"/>
        <v>534</v>
      </c>
      <c r="AE625">
        <f t="shared" si="211"/>
        <v>536</v>
      </c>
      <c r="AL625" s="265"/>
    </row>
    <row r="626" spans="2:38" x14ac:dyDescent="0.55000000000000004">
      <c r="C626" s="1"/>
    </row>
    <row r="627" spans="2:38" ht="5" customHeight="1" x14ac:dyDescent="0.55000000000000004">
      <c r="C627" s="1"/>
    </row>
    <row r="630" spans="2:38" x14ac:dyDescent="0.55000000000000004">
      <c r="B630" s="239"/>
      <c r="K63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58" zoomScale="70" zoomScaleNormal="70" workbookViewId="0">
      <selection activeCell="AB55" sqref="AB5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64"/>
  <sheetViews>
    <sheetView topLeftCell="A2" workbookViewId="0">
      <pane xSplit="2" ySplit="2" topLeftCell="C653" activePane="bottomRight" state="frozen"/>
      <selection activeCell="O24" sqref="O24"/>
      <selection pane="topRight" activeCell="O24" sqref="O24"/>
      <selection pane="bottomLeft" activeCell="O24" sqref="O24"/>
      <selection pane="bottomRight" activeCell="H661" sqref="H66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60" si="223">+A624+1</f>
        <v>627</v>
      </c>
      <c r="B625" s="248"/>
      <c r="C625" s="45"/>
      <c r="D625" t="s">
        <v>847</v>
      </c>
      <c r="E625">
        <v>24</v>
      </c>
      <c r="F625">
        <f t="shared" ref="F625:F660"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B661" s="248"/>
      <c r="C661" s="45"/>
      <c r="G661" s="1"/>
      <c r="H661" s="129"/>
      <c r="I661" s="247"/>
      <c r="J661" s="129"/>
      <c r="K661" s="252"/>
      <c r="L661" s="275"/>
      <c r="M661" s="5"/>
      <c r="N661" s="252"/>
      <c r="O661" s="129"/>
      <c r="P661" s="129"/>
      <c r="Q661" s="6"/>
      <c r="R661" s="276"/>
      <c r="S661" s="238"/>
      <c r="T661" s="253"/>
      <c r="U661" s="278"/>
      <c r="V661" s="5"/>
      <c r="W661" s="27"/>
      <c r="X661" s="253"/>
      <c r="Y661" s="5"/>
      <c r="Z661" s="250"/>
    </row>
    <row r="662" spans="1:26" x14ac:dyDescent="0.55000000000000004">
      <c r="B662" s="248"/>
      <c r="C662" s="45"/>
      <c r="G662" s="1"/>
      <c r="H662" s="128"/>
      <c r="I662" s="285"/>
      <c r="J662" s="128"/>
      <c r="K662" s="286"/>
      <c r="L662" s="287"/>
      <c r="M662" s="285"/>
      <c r="N662" s="286"/>
      <c r="O662" s="128"/>
      <c r="P662" s="285"/>
      <c r="Q662" s="288"/>
      <c r="R662" s="289"/>
      <c r="S662" s="288"/>
      <c r="T662" s="128"/>
      <c r="U662" s="290"/>
      <c r="V662" s="285"/>
      <c r="W662" s="285"/>
      <c r="X662" s="128"/>
      <c r="Y662" s="285"/>
      <c r="Z662" s="128"/>
    </row>
    <row r="663" spans="1:26" ht="7.5" customHeight="1" x14ac:dyDescent="0.55000000000000004">
      <c r="H663" s="285"/>
      <c r="I663" s="285"/>
      <c r="J663" s="285"/>
      <c r="K663" s="285"/>
      <c r="L663" s="291"/>
      <c r="M663" s="285"/>
      <c r="N663" s="285"/>
      <c r="O663" s="285"/>
      <c r="P663" s="285"/>
      <c r="Q663" s="285"/>
      <c r="R663" s="291"/>
      <c r="S663" s="285"/>
      <c r="T663" s="285"/>
      <c r="U663" s="285"/>
      <c r="V663" s="285"/>
      <c r="W663" s="285"/>
      <c r="X663" s="128"/>
      <c r="Y663" s="285"/>
      <c r="Z663" s="128"/>
    </row>
    <row r="664" spans="1:26" x14ac:dyDescent="0.55000000000000004">
      <c r="H664" s="285"/>
      <c r="I664" s="285"/>
      <c r="J664" s="285"/>
      <c r="K664" s="285"/>
      <c r="L664" s="291"/>
      <c r="M664" s="285"/>
      <c r="N664" s="285"/>
      <c r="O664" s="285"/>
      <c r="P664" s="285"/>
      <c r="Q664" s="285"/>
      <c r="R664" s="291"/>
      <c r="S664" s="285"/>
      <c r="T664" s="285"/>
      <c r="U664" s="285"/>
      <c r="V664" s="285"/>
      <c r="W664" s="285"/>
      <c r="X664" s="128"/>
      <c r="Y664" s="285"/>
      <c r="Z66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7" t="s">
        <v>2</v>
      </c>
      <c r="C4" s="377"/>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7" t="s">
        <v>38</v>
      </c>
      <c r="CI4" s="377"/>
      <c r="CJ4" s="377"/>
      <c r="CK4" s="377"/>
      <c r="CL4" s="377"/>
    </row>
    <row r="5" spans="2:90" x14ac:dyDescent="0.55000000000000004">
      <c r="B5" t="s">
        <v>3</v>
      </c>
      <c r="C5" t="s">
        <v>1</v>
      </c>
      <c r="D5" s="377" t="s">
        <v>4</v>
      </c>
      <c r="E5" s="377"/>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2022-05-02T22:34:53Z</dcterms:modified>
</cp:coreProperties>
</file>