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84DE5EE1-1B3F-4C1F-8B8F-0C8F46D5EC65}"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92" i="2" l="1"/>
  <c r="AE892" i="2"/>
  <c r="AB892" i="2"/>
  <c r="AA892" i="2"/>
  <c r="Z892" i="2"/>
  <c r="Y892" i="2"/>
  <c r="X892" i="2"/>
  <c r="W892" i="2"/>
  <c r="P892" i="2"/>
  <c r="O892" i="2"/>
  <c r="M892" i="2"/>
  <c r="K892" i="2"/>
  <c r="H892" i="2"/>
  <c r="Y695" i="6"/>
  <c r="Z695" i="6" s="1"/>
  <c r="V695" i="6"/>
  <c r="X695" i="6" s="1"/>
  <c r="U695" i="6"/>
  <c r="T695" i="6"/>
  <c r="S695" i="6"/>
  <c r="R695" i="6"/>
  <c r="N695" i="6"/>
  <c r="L695" i="6"/>
  <c r="K695" i="6"/>
  <c r="I695" i="6"/>
  <c r="W695" i="6" s="1"/>
  <c r="F695" i="6"/>
  <c r="A695" i="6"/>
  <c r="J654" i="7"/>
  <c r="B654" i="7" s="1"/>
  <c r="AK654" i="7" s="1"/>
  <c r="AH654" i="7" s="1"/>
  <c r="AJ654" i="7"/>
  <c r="AI654" i="7"/>
  <c r="AG654" i="7"/>
  <c r="CU891" i="5"/>
  <c r="CT891" i="5"/>
  <c r="CR891" i="5"/>
  <c r="CP891" i="5"/>
  <c r="CN891" i="5"/>
  <c r="CL891" i="5"/>
  <c r="CK891" i="5"/>
  <c r="CI891" i="5"/>
  <c r="CH891" i="5"/>
  <c r="CF891" i="5"/>
  <c r="CE891" i="5"/>
  <c r="CD891" i="5"/>
  <c r="CC891" i="5"/>
  <c r="CB891" i="5"/>
  <c r="CA891" i="5"/>
  <c r="BZ891" i="5"/>
  <c r="BY891" i="5"/>
  <c r="BX891" i="5"/>
  <c r="BV891" i="5"/>
  <c r="BW891" i="5" s="1"/>
  <c r="BT891" i="5"/>
  <c r="BS891" i="5"/>
  <c r="BR891" i="5"/>
  <c r="BQ891" i="5"/>
  <c r="BM891" i="5"/>
  <c r="BL891" i="5"/>
  <c r="BP891" i="5" s="1"/>
  <c r="BH891" i="5"/>
  <c r="BF891" i="5"/>
  <c r="BE891" i="5"/>
  <c r="BJ891" i="5" s="1"/>
  <c r="BN891" i="5" s="1"/>
  <c r="BD891" i="5"/>
  <c r="BC891" i="5"/>
  <c r="BA891" i="5"/>
  <c r="AZ891" i="5"/>
  <c r="AX891" i="5"/>
  <c r="AW891" i="5"/>
  <c r="AU891" i="5"/>
  <c r="AS891" i="5"/>
  <c r="AQ891" i="5"/>
  <c r="CS891" i="5" s="1"/>
  <c r="AM891" i="5"/>
  <c r="AK891" i="5"/>
  <c r="AI891" i="5"/>
  <c r="CQ891" i="5" s="1"/>
  <c r="AG891" i="5"/>
  <c r="AD891" i="5"/>
  <c r="AE891" i="5" s="1"/>
  <c r="AC891" i="5"/>
  <c r="AB891" i="5"/>
  <c r="AA891" i="5"/>
  <c r="Z891" i="5"/>
  <c r="Y891" i="5"/>
  <c r="C891" i="5"/>
  <c r="D891" i="5" s="1"/>
  <c r="AF891" i="2"/>
  <c r="AE891" i="2"/>
  <c r="AA891" i="2"/>
  <c r="Z891" i="2"/>
  <c r="X891" i="2"/>
  <c r="W891" i="2"/>
  <c r="P891" i="2"/>
  <c r="CU890" i="5"/>
  <c r="CS890" i="5"/>
  <c r="CR890" i="5"/>
  <c r="CP890" i="5"/>
  <c r="CL890" i="5"/>
  <c r="CI890" i="5"/>
  <c r="CH890" i="5"/>
  <c r="CF890" i="5"/>
  <c r="CE890" i="5"/>
  <c r="CD890" i="5"/>
  <c r="CC890" i="5"/>
  <c r="CB890" i="5"/>
  <c r="CA890" i="5"/>
  <c r="BZ890" i="5"/>
  <c r="BY890" i="5"/>
  <c r="BX890" i="5"/>
  <c r="BT890" i="5"/>
  <c r="BS890" i="5"/>
  <c r="BR890" i="5"/>
  <c r="BQ890" i="5"/>
  <c r="BM890" i="5"/>
  <c r="BL890" i="5"/>
  <c r="BH890" i="5"/>
  <c r="BF890" i="5"/>
  <c r="AX890" i="5"/>
  <c r="AU890" i="5"/>
  <c r="CT890" i="5" s="1"/>
  <c r="AS890" i="5"/>
  <c r="AQ890" i="5"/>
  <c r="CG890" i="5" s="1"/>
  <c r="AM890" i="5"/>
  <c r="AK890" i="5"/>
  <c r="AI890" i="5"/>
  <c r="CQ890" i="5" s="1"/>
  <c r="AG890" i="5"/>
  <c r="CK890" i="5" s="1"/>
  <c r="AD890" i="5"/>
  <c r="CJ890" i="5" s="1"/>
  <c r="AC890" i="5"/>
  <c r="AB890" i="5"/>
  <c r="AA890" i="5"/>
  <c r="Z890" i="5"/>
  <c r="CN890" i="5" s="1"/>
  <c r="AJ653" i="7"/>
  <c r="AI653" i="7"/>
  <c r="AG653" i="7"/>
  <c r="J653" i="7"/>
  <c r="B653" i="7" s="1"/>
  <c r="AK653" i="7" s="1"/>
  <c r="AH653" i="7" s="1"/>
  <c r="Y694" i="6"/>
  <c r="V694" i="6"/>
  <c r="U694" i="6"/>
  <c r="AU889" i="5"/>
  <c r="CH889" i="5" s="1"/>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AH652" i="7" s="1"/>
  <c r="Y693" i="6"/>
  <c r="V693" i="6"/>
  <c r="U693" i="6"/>
  <c r="I892" i="2" l="1"/>
  <c r="BK891" i="5"/>
  <c r="BI891" i="5"/>
  <c r="BG891" i="5" s="1"/>
  <c r="CG891" i="5"/>
  <c r="CM891" i="5"/>
  <c r="CO891" i="5"/>
  <c r="CJ891" i="5"/>
  <c r="BO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AH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CT887" i="5" s="1"/>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H648" i="7" l="1"/>
  <c r="AT896" i="5"/>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6"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1" i="5" l="1"/>
  <c r="CM857" i="5"/>
  <c r="AV899"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9"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96"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7" i="5"/>
  <c r="AF839" i="2"/>
  <c r="AE839" i="2"/>
  <c r="AA839" i="2"/>
  <c r="Z839" i="2"/>
  <c r="X839" i="2"/>
  <c r="W839" i="2"/>
  <c r="P839" i="2"/>
  <c r="O660" i="7"/>
  <c r="G660"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8" i="5" s="1"/>
  <c r="AS828" i="5"/>
  <c r="AQ828" i="5"/>
  <c r="AO828" i="5"/>
  <c r="AM828" i="5"/>
  <c r="AI828" i="5"/>
  <c r="AJ898"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9"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7"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6" i="5"/>
  <c r="AJ896" i="5"/>
  <c r="AJ89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6"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8" i="5"/>
  <c r="AS581" i="5"/>
  <c r="CU581" i="5" s="1"/>
  <c r="AG581" i="5"/>
  <c r="CK581" i="5" s="1"/>
  <c r="X66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5" i="5" s="1"/>
  <c r="CJ443" i="5"/>
  <c r="AE895"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6" i="5"/>
  <c r="CL378" i="5" l="1"/>
  <c r="CI378" i="5"/>
  <c r="CE378" i="5"/>
  <c r="CD378" i="5"/>
  <c r="CC378" i="5"/>
  <c r="CB378" i="5"/>
  <c r="CA378" i="5"/>
  <c r="BZ378" i="5"/>
  <c r="BY378" i="5"/>
  <c r="BX378" i="5"/>
  <c r="BT378" i="5"/>
  <c r="BS378" i="5"/>
  <c r="BR378" i="5"/>
  <c r="BQ378" i="5"/>
  <c r="BL378" i="5"/>
  <c r="BM378" i="5"/>
  <c r="BH378" i="5"/>
  <c r="BF378" i="5"/>
  <c r="BB896"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0"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0" i="7"/>
  <c r="AD660" i="7"/>
  <c r="AB660" i="7"/>
  <c r="Y660" i="7"/>
  <c r="N660" i="7"/>
  <c r="E660"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0"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C888" i="5" s="1"/>
  <c r="C889" i="5" s="1"/>
  <c r="C890"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0" i="5" l="1"/>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0" i="7"/>
  <c r="T660" i="7"/>
  <c r="R660" i="7"/>
  <c r="Z660" i="7"/>
  <c r="AC66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0" i="7"/>
  <c r="AJ371" i="7"/>
  <c r="S660" i="7"/>
  <c r="B371" i="7"/>
  <c r="AK371" i="7" s="1"/>
  <c r="U660" i="7"/>
  <c r="Y878" i="2" l="1"/>
  <c r="H879" i="2"/>
  <c r="H880" i="2" s="1"/>
  <c r="H881" i="2" s="1"/>
  <c r="H882" i="2" s="1"/>
  <c r="H883" i="2" s="1"/>
  <c r="H884" i="2" s="1"/>
  <c r="H885" i="2" s="1"/>
  <c r="H886" i="2" s="1"/>
  <c r="H887" i="2" s="1"/>
  <c r="H888" i="2" s="1"/>
  <c r="H889" i="2" s="1"/>
  <c r="H890" i="2" s="1"/>
  <c r="H891"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91" i="2" l="1"/>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0" i="7"/>
  <c r="K660" i="7"/>
  <c r="AJ392" i="7"/>
  <c r="I660"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I878" i="2"/>
  <c r="AB877" i="2"/>
  <c r="I877" i="2"/>
  <c r="AB876" i="2"/>
  <c r="I876" i="2"/>
  <c r="AB875" i="2"/>
  <c r="I875" i="2"/>
  <c r="AB874" i="2"/>
  <c r="I874" i="2"/>
  <c r="AB873" i="2"/>
  <c r="I873" i="2"/>
  <c r="AB872" i="2"/>
  <c r="I872" i="2"/>
  <c r="I871" i="2"/>
  <c r="AB871" i="2"/>
  <c r="W563" i="6"/>
  <c r="I564" i="6"/>
  <c r="AB891" i="2" l="1"/>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60" i="7"/>
  <c r="AJ536" i="7"/>
  <c r="H660" i="7"/>
  <c r="AI536" i="7"/>
  <c r="B536" i="7"/>
  <c r="AK536" i="7" s="1"/>
  <c r="L66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0" i="7"/>
  <c r="B573" i="7"/>
  <c r="AK573" i="7" s="1"/>
  <c r="AJ573" i="7"/>
  <c r="B66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s="1"/>
</calcChain>
</file>

<file path=xl/sharedStrings.xml><?xml version="1.0" encoding="utf-8"?>
<sst xmlns="http://schemas.openxmlformats.org/spreadsheetml/2006/main" count="1224" uniqueCount="922">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</sst>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国家衛健委発表に基づく感染状況!$AE$374:$AE$895</c:f>
              <c:numCache>
                <c:formatCode>m"月"d"日"</c:formatCode>
                <c:ptCount val="5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numCache>
            </c:numRef>
          </c:cat>
          <c:val>
            <c:numRef>
              <c:f>国家衛健委発表に基づく感染状況!$AF$374:$AF$895</c:f>
              <c:numCache>
                <c:formatCode>#,##0_);[Red]\(#,##0\)</c:formatCode>
                <c:ptCount val="52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香港マカオ台湾の患者・海外輸入症例・無症状病原体保有者!$CN$189:$CN$894</c:f>
              <c:numCache>
                <c:formatCode>m"月"d"日"</c:formatCode>
                <c:ptCount val="7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numCache>
            </c:numRef>
          </c:cat>
          <c:val>
            <c:numRef>
              <c:f>香港マカオ台湾の患者・海外輸入症例・無症状病原体保有者!$CO$189:$CO$894</c:f>
              <c:numCache>
                <c:formatCode>General</c:formatCode>
                <c:ptCount val="7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省市別輸入症例数変化!$D$2:$D$657</c:f>
              <c:numCache>
                <c:formatCode>General</c:formatCode>
                <c:ptCount val="65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省市別輸入症例数変化!$E$2:$E$657</c:f>
              <c:numCache>
                <c:formatCode>General</c:formatCode>
                <c:ptCount val="65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省市別輸入症例数変化!$F$2:$F$657</c:f>
              <c:numCache>
                <c:formatCode>General</c:formatCode>
                <c:ptCount val="65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省市別輸入症例数変化!$G$2:$G$657</c:f>
              <c:numCache>
                <c:formatCode>General</c:formatCode>
                <c:ptCount val="65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省市別輸入症例数変化!$H$2:$H$657</c:f>
              <c:numCache>
                <c:formatCode>General</c:formatCode>
                <c:ptCount val="65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省市別輸入症例数変化!$I$2:$I$657</c:f>
              <c:numCache>
                <c:formatCode>General</c:formatCode>
                <c:ptCount val="65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省市別輸入症例数変化!$C$2:$C$657</c:f>
              <c:numCache>
                <c:formatCode>m"月"d"日"</c:formatCode>
                <c:ptCount val="6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省市別輸入症例数変化!$J$2:$J$657</c:f>
              <c:numCache>
                <c:formatCode>0_);[Red]\(0\)</c:formatCode>
                <c:ptCount val="65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香港マカオ台湾の患者・海外輸入症例・無症状病原体保有者!$BR$29:$BR$894</c:f>
              <c:numCache>
                <c:formatCode>General</c:formatCode>
                <c:ptCount val="86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香港マカオ台湾の患者・海外輸入症例・無症状病原体保有者!$BS$29:$BS$894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香港マカオ台湾の患者・海外輸入症例・無症状病原体保有者!$BT$29:$BT$894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香港マカオ台湾の患者・海外輸入症例・無症状病原体保有者!$AX$169:$AX$894</c:f>
              <c:numCache>
                <c:formatCode>m"月"d"日"</c:formatCode>
                <c:ptCount val="7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numCache>
            </c:numRef>
          </c:cat>
          <c:val>
            <c:numRef>
              <c:f>香港マカオ台湾の患者・海外輸入症例・無症状病原体保有者!$AY$169:$AY$894</c:f>
              <c:numCache>
                <c:formatCode>General</c:formatCode>
                <c:ptCount val="72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香港マカオ台湾の患者・海外輸入症例・無症状病原体保有者!$AX$169:$AX$894</c:f>
              <c:numCache>
                <c:formatCode>m"月"d"日"</c:formatCode>
                <c:ptCount val="7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numCache>
            </c:numRef>
          </c:cat>
          <c:val>
            <c:numRef>
              <c:f>香港マカオ台湾の患者・海外輸入症例・無症状病原体保有者!$BB$169:$BB$894</c:f>
              <c:numCache>
                <c:formatCode>General</c:formatCode>
                <c:ptCount val="72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香港マカオ台湾の患者・海外輸入症例・無症状病原体保有者!$AX$169:$AX$894</c:f>
              <c:numCache>
                <c:formatCode>m"月"d"日"</c:formatCode>
                <c:ptCount val="7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numCache>
            </c:numRef>
          </c:cat>
          <c:val>
            <c:numRef>
              <c:f>香港マカオ台湾の患者・海外輸入症例・無症状病原体保有者!$AZ$169:$AZ$894</c:f>
              <c:numCache>
                <c:formatCode>General</c:formatCode>
                <c:ptCount val="72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香港マカオ台湾の患者・海外輸入症例・無症状病原体保有者!$AX$169:$AX$894</c:f>
              <c:numCache>
                <c:formatCode>m"月"d"日"</c:formatCode>
                <c:ptCount val="72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numCache>
            </c:numRef>
          </c:cat>
          <c:val>
            <c:numRef>
              <c:f>香港マカオ台湾の患者・海外輸入症例・無症状病原体保有者!$BC$169:$BC$894</c:f>
              <c:numCache>
                <c:formatCode>General</c:formatCode>
                <c:ptCount val="72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国家衛健委発表に基づく感染状況!$AA$27:$AA$896</c:f>
              <c:numCache>
                <c:formatCode>General</c:formatCode>
                <c:ptCount val="8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国家衛健委発表に基づく感染状況!$AB$27:$AB$896</c:f>
              <c:numCache>
                <c:formatCode>General</c:formatCode>
                <c:ptCount val="8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国家衛健委発表に基づく感染状況!$AA$27:$AA$896</c:f>
              <c:numCache>
                <c:formatCode>General</c:formatCode>
                <c:ptCount val="8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国家衛健委発表に基づく感染状況!$AB$27:$AB$896</c:f>
              <c:numCache>
                <c:formatCode>General</c:formatCode>
                <c:ptCount val="8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国家衛健委発表に基づく感染状況!$AA$27:$AA$896</c:f>
              <c:numCache>
                <c:formatCode>General</c:formatCode>
                <c:ptCount val="8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国家衛健委発表に基づく感染状況!$AB$27:$AB$896</c:f>
              <c:numCache>
                <c:formatCode>General</c:formatCode>
                <c:ptCount val="8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香港マカオ台湾の患者・海外輸入症例・無症状病原体保有者!$CR$485:$CR$894</c:f>
              <c:numCache>
                <c:formatCode>m"月"d"日"</c:formatCode>
                <c:ptCount val="4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numCache>
            </c:numRef>
          </c:cat>
          <c:val>
            <c:numRef>
              <c:f>香港マカオ台湾の患者・海外輸入症例・無症状病原体保有者!$CS$485:$CS$894</c:f>
              <c:numCache>
                <c:formatCode>General</c:formatCode>
                <c:ptCount val="41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香港マカオ台湾の患者・海外輸入症例・無症状病原体保有者!$CR$485:$CR$894</c:f>
              <c:numCache>
                <c:formatCode>m"月"d"日"</c:formatCode>
                <c:ptCount val="41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numCache>
            </c:numRef>
          </c:cat>
          <c:val>
            <c:numRef>
              <c:f>香港マカオ台湾の患者・海外輸入症例・無症状病原体保有者!$CT$485:$CT$894</c:f>
              <c:numCache>
                <c:formatCode>General</c:formatCode>
                <c:ptCount val="41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香港マカオ台湾の患者・海外輸入症例・無症状病原体保有者!$BJ$97:$BJ$893</c:f>
              <c:numCache>
                <c:formatCode>m"月"d"日"</c:formatCode>
                <c:ptCount val="7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numCache>
            </c:numRef>
          </c:cat>
          <c:val>
            <c:numRef>
              <c:f>香港マカオ台湾の患者・海外輸入症例・無症状病原体保有者!$BK$97:$BK$893</c:f>
              <c:numCache>
                <c:formatCode>General</c:formatCode>
                <c:ptCount val="79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香港マカオ台湾の患者・海外輸入症例・無症状病原体保有者!$BJ$97:$BJ$893</c:f>
              <c:numCache>
                <c:formatCode>m"月"d"日"</c:formatCode>
                <c:ptCount val="7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numCache>
            </c:numRef>
          </c:cat>
          <c:val>
            <c:numRef>
              <c:f>香港マカオ台湾の患者・海外輸入症例・無症状病原体保有者!$BL$97:$BL$893</c:f>
              <c:numCache>
                <c:formatCode>General</c:formatCode>
                <c:ptCount val="79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香港マカオ台湾の患者・海外輸入症例・無症状病原体保有者!$CM$29:$CM$894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国家衛健委発表に基づく感染状況!$X$27:$X$896</c:f>
              <c:numCache>
                <c:formatCode>#,##0_);[Red]\(#,##0\)</c:formatCode>
                <c:ptCount val="8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国家衛健委発表に基づく感染状況!$Y$27:$Y$896</c:f>
              <c:numCache>
                <c:formatCode>General</c:formatCode>
                <c:ptCount val="8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香港マカオ台湾の患者・海外輸入症例・無症状病原体保有者!$CK$29:$CK$894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香港マカオ台湾の患者・海外輸入症例・無症状病原体保有者!$CJ$29:$CJ$894</c:f>
              <c:numCache>
                <c:formatCode>General</c:formatCode>
                <c:ptCount val="8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香港マカオ台湾の患者・海外輸入症例・無症状病原体保有者!$CK$29:$CK$894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香港マカオ台湾の患者・海外輸入症例・無症状病原体保有者!$CI$29:$CI$894</c15:sqref>
                        </c15:formulaRef>
                      </c:ext>
                    </c:extLst>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extLst>
                      <c:ext uri="{02D57815-91ED-43cb-92C2-25804820EDAC}">
                        <c15:formulaRef>
                          <c15:sqref>香港マカオ台湾の患者・海外輸入症例・無症状病原体保有者!$CJ$29:$CJ$894</c15:sqref>
                        </c15:formulaRef>
                      </c:ext>
                    </c:extLst>
                    <c:numCache>
                      <c:formatCode>General</c:formatCode>
                      <c:ptCount val="8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国家衛健委発表に基づく感染状況!$AE$374:$AE$895</c:f>
              <c:numCache>
                <c:formatCode>m"月"d"日"</c:formatCode>
                <c:ptCount val="5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numCache>
            </c:numRef>
          </c:cat>
          <c:val>
            <c:numRef>
              <c:f>国家衛健委発表に基づく感染状況!$AF$374:$AF$895</c:f>
              <c:numCache>
                <c:formatCode>#,##0_);[Red]\(#,##0\)</c:formatCode>
                <c:ptCount val="52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省市別輸入症例数変化!$AH$2:$AH$656</c:f>
              <c:numCache>
                <c:formatCode>0_);[Red]\(0\)</c:formatCode>
                <c:ptCount val="65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省市別輸入症例数変化!$AI$2:$AI$656</c:f>
              <c:numCache>
                <c:formatCode>0_);[Red]\(0\)</c:formatCode>
                <c:ptCount val="65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省市別輸入症例数変化!$AG$2:$AG$656</c:f>
              <c:numCache>
                <c:formatCode>m"月"d"日"</c:formatCode>
                <c:ptCount val="6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numCache>
            </c:numRef>
          </c:cat>
          <c:val>
            <c:numRef>
              <c:f>省市別輸入症例数変化!$AJ$2:$AJ$656</c:f>
              <c:numCache>
                <c:formatCode>General</c:formatCode>
                <c:ptCount val="65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香港マカオ台湾の患者・海外輸入症例・無症状病原体保有者!$CP$189:$CP$893</c:f>
              <c:numCache>
                <c:formatCode>m"月"d"日"</c:formatCode>
                <c:ptCount val="7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numCache>
            </c:numRef>
          </c:cat>
          <c:val>
            <c:numRef>
              <c:f>香港マカオ台湾の患者・海外輸入症例・無症状病原体保有者!$CQ$189:$CQ$893</c:f>
              <c:numCache>
                <c:formatCode>General</c:formatCode>
                <c:ptCount val="7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香港マカオ台湾の患者・海外輸入症例・無症状病原体保有者!$CN$189:$CN$894</c:f>
              <c:numCache>
                <c:formatCode>m"月"d"日"</c:formatCode>
                <c:ptCount val="7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numCache>
            </c:numRef>
          </c:cat>
          <c:val>
            <c:numRef>
              <c:f>香港マカオ台湾の患者・海外輸入症例・無症状病原体保有者!$CO$189:$CO$894</c:f>
              <c:numCache>
                <c:formatCode>General</c:formatCode>
                <c:ptCount val="7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香港マカオ台湾の患者・海外輸入症例・無症状病原体保有者!$BJ$97:$BJ$893</c:f>
              <c:numCache>
                <c:formatCode>m"月"d"日"</c:formatCode>
                <c:ptCount val="7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numCache>
            </c:numRef>
          </c:cat>
          <c:val>
            <c:numRef>
              <c:f>香港マカオ台湾の患者・海外輸入症例・無症状病原体保有者!$BL$97:$BL$893</c:f>
              <c:numCache>
                <c:formatCode>General</c:formatCode>
                <c:ptCount val="79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香港マカオ台湾の患者・海外輸入症例・無症状病原体保有者!$BJ$97:$BJ$893</c:f>
              <c:numCache>
                <c:formatCode>m"月"d"日"</c:formatCode>
                <c:ptCount val="79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numCache>
            </c:numRef>
          </c:cat>
          <c:val>
            <c:numRef>
              <c:f>香港マカオ台湾の患者・海外輸入症例・無症状病原体保有者!$BK$97:$BK$893</c:f>
              <c:numCache>
                <c:formatCode>General</c:formatCode>
                <c:ptCount val="79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国家衛健委発表に基づく感染状況!$X$27:$X$895</c:f>
              <c:numCache>
                <c:formatCode>#,##0_);[Red]\(#,##0\)</c:formatCode>
                <c:ptCount val="8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国家衛健委発表に基づく感染状況!$W$27:$W$895</c:f>
              <c:numCache>
                <c:formatCode>m"月"d"日"</c:formatCode>
                <c:ptCount val="8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国家衛健委発表に基づく感染状況!$Y$27:$Y$895</c:f>
              <c:numCache>
                <c:formatCode>General</c:formatCode>
                <c:ptCount val="8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国家衛健委発表に基づく感染状況!$AA$27:$AA$896</c:f>
              <c:numCache>
                <c:formatCode>General</c:formatCode>
                <c:ptCount val="8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国家衛健委発表に基づく感染状況!$Z$27:$Z$896</c:f>
              <c:numCache>
                <c:formatCode>m"月"d"日"</c:formatCode>
                <c:ptCount val="8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numCache>
            </c:numRef>
          </c:cat>
          <c:val>
            <c:numRef>
              <c:f>国家衛健委発表に基づく感染状況!$AB$27:$AB$896</c:f>
              <c:numCache>
                <c:formatCode>General</c:formatCode>
                <c:ptCount val="8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香港マカオ台湾の患者・海外輸入症例・無症状病原体保有者!$CP$189:$CP$893</c:f>
              <c:numCache>
                <c:formatCode>m"月"d"日"</c:formatCode>
                <c:ptCount val="7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numCache>
            </c:numRef>
          </c:cat>
          <c:val>
            <c:numRef>
              <c:f>香港マカオ台湾の患者・海外輸入症例・無症状病原体保有者!$CQ$189:$CQ$893</c:f>
              <c:numCache>
                <c:formatCode>General</c:formatCode>
                <c:ptCount val="7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香港マカオ台湾の患者・海外輸入症例・無症状病原体保有者!$CN$189:$CN$894</c:f>
              <c:numCache>
                <c:formatCode>m"月"d"日"</c:formatCode>
                <c:ptCount val="7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numCache>
            </c:numRef>
          </c:cat>
          <c:val>
            <c:numRef>
              <c:f>香港マカオ台湾の患者・海外輸入症例・無症状病原体保有者!$CO$189:$CO$894</c:f>
              <c:numCache>
                <c:formatCode>General</c:formatCode>
                <c:ptCount val="70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香港マカオ台湾の患者・海外輸入症例・無症状病原体保有者!$BE$70:$BE$894</c:f>
              <c:numCache>
                <c:formatCode>m"月"d"日"</c:formatCode>
                <c:ptCount val="8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numCache>
            </c:numRef>
          </c:cat>
          <c:val>
            <c:numRef>
              <c:f>香港マカオ台湾の患者・海外輸入症例・無症状病原体保有者!$BF$70:$BF$894</c:f>
              <c:numCache>
                <c:formatCode>General</c:formatCode>
                <c:ptCount val="82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香港マカオ台湾の患者・海外輸入症例・無症状病原体保有者!$BE$70:$BE$894</c:f>
              <c:numCache>
                <c:formatCode>m"月"d"日"</c:formatCode>
                <c:ptCount val="82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numCache>
            </c:numRef>
          </c:cat>
          <c:val>
            <c:numRef>
              <c:f>香港マカオ台湾の患者・海外輸入症例・無症状病原体保有者!$BG$70:$BG$894</c:f>
              <c:numCache>
                <c:formatCode>General</c:formatCode>
                <c:ptCount val="82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pt idx="819">
                  <c:v>18717</c:v>
                </c:pt>
                <c:pt idx="820">
                  <c:v>18734</c:v>
                </c:pt>
                <c:pt idx="821">
                  <c:v>18759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香港マカオ台湾の患者・海外輸入症例・無症状病原体保有者!$BY$29:$BY$894</c:f>
              <c:numCache>
                <c:formatCode>General</c:formatCode>
                <c:ptCount val="86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香港マカオ台湾の患者・海外輸入症例・無症状病原体保有者!$BZ$29:$BZ$894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香港マカオ台湾の患者・海外輸入症例・無症状病原体保有者!$CA$29:$CA$894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香港マカオ台湾の患者・海外輸入症例・無症状病原体保有者!$CC$29:$CC$894</c:f>
              <c:numCache>
                <c:formatCode>General</c:formatCode>
                <c:ptCount val="86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香港マカオ台湾の患者・海外輸入症例・無症状病原体保有者!$CD$29:$CD$894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香港マカオ台湾の患者・海外輸入症例・無症状病原体保有者!$CE$29:$CE$894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2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香港マカオ台湾の患者・海外輸入症例・無症状病原体保有者!$CM$29:$CM$894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香港マカオ台湾の患者・海外輸入症例・無症状病原体保有者!$CJ$29:$CJ$894</c:f>
              <c:numCache>
                <c:formatCode>General</c:formatCode>
                <c:ptCount val="86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香港マカオ台湾の患者・海外輸入症例・無症状病原体保有者!$CI$29:$CI$894</c:f>
              <c:numCache>
                <c:formatCode>m"月"d"日"</c:formatCode>
                <c:ptCount val="86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numCache>
            </c:numRef>
          </c:cat>
          <c:val>
            <c:numRef>
              <c:f>香港マカオ台湾の患者・海外輸入症例・無症状病原体保有者!$CK$29:$CK$894</c:f>
              <c:numCache>
                <c:formatCode>General</c:formatCode>
                <c:ptCount val="8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香港マカオ台湾の患者・海外輸入症例・無症状病原体保有者!$CP$189:$CP$893</c:f>
              <c:numCache>
                <c:formatCode>m"月"d"日"</c:formatCode>
                <c:ptCount val="7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numCache>
            </c:numRef>
          </c:cat>
          <c:val>
            <c:numRef>
              <c:f>香港マカオ台湾の患者・海外輸入症例・無症状病原体保有者!$CQ$189:$CQ$893</c:f>
              <c:numCache>
                <c:formatCode>General</c:formatCode>
                <c:ptCount val="7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4"/>
  <sheetViews>
    <sheetView zoomScale="98" zoomScaleNormal="98" workbookViewId="0">
      <pane xSplit="2" ySplit="5" topLeftCell="C881" activePane="bottomRight" state="frozen"/>
      <selection pane="topRight" activeCell="C1" sqref="C1"/>
      <selection pane="bottomLeft" activeCell="A8" sqref="A8"/>
      <selection pane="bottomRight" activeCell="B892" sqref="B892:E89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44716</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2"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ref="H891" si="967">+H890+G891</f>
        <v>224208</v>
      </c>
      <c r="I891" s="89">
        <f t="shared" ref="I891" si="968">+H891-M891-O891</f>
        <v>1872</v>
      </c>
      <c r="J891" s="48">
        <v>-34</v>
      </c>
      <c r="K891" s="56">
        <f t="shared" si="921"/>
        <v>82</v>
      </c>
      <c r="L891" s="48">
        <v>0</v>
      </c>
      <c r="M891" s="89">
        <f t="shared" ref="M891" si="969">+L891+M890</f>
        <v>5226</v>
      </c>
      <c r="N891" s="48">
        <v>212</v>
      </c>
      <c r="O891" s="89">
        <f t="shared" ref="O891" si="970">+N891+O890</f>
        <v>217110</v>
      </c>
      <c r="P891" s="111">
        <f t="shared" ref="P891" si="971">+Q891-Q890</f>
        <v>8358</v>
      </c>
      <c r="Q891" s="57">
        <v>4111456</v>
      </c>
      <c r="R891" s="48">
        <v>18415</v>
      </c>
      <c r="S891" s="118"/>
      <c r="T891" s="57">
        <v>148056</v>
      </c>
      <c r="U891" s="78"/>
      <c r="W891" s="1">
        <f t="shared" ref="W891:W892" si="972">+B891</f>
        <v>44714</v>
      </c>
      <c r="X891" s="122">
        <f t="shared" ref="X891:X892" si="973">+G891</f>
        <v>37</v>
      </c>
      <c r="Y891">
        <f t="shared" ref="Y891" si="974">+H891</f>
        <v>224208</v>
      </c>
      <c r="Z891" s="123">
        <f t="shared" ref="Z891:Z892" si="975">+B891</f>
        <v>44714</v>
      </c>
      <c r="AA891">
        <f t="shared" ref="AA891" si="976">+L891</f>
        <v>0</v>
      </c>
      <c r="AB891">
        <f t="shared" ref="AB891" si="977">+M891</f>
        <v>5226</v>
      </c>
      <c r="AC891">
        <v>373</v>
      </c>
      <c r="AE891" s="1">
        <f t="shared" ref="AE891:AE892" si="978">+B891</f>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ref="H892" si="979">+H891+G892</f>
        <v>224254</v>
      </c>
      <c r="I892" s="89">
        <f t="shared" ref="I892" si="980">+H892-M892-O892</f>
        <v>1614</v>
      </c>
      <c r="J892" s="48">
        <v>-9</v>
      </c>
      <c r="K892" s="56">
        <f t="shared" si="921"/>
        <v>73</v>
      </c>
      <c r="L892" s="48">
        <v>0</v>
      </c>
      <c r="M892" s="89">
        <f t="shared" ref="M892" si="981">+L892+M891</f>
        <v>5226</v>
      </c>
      <c r="N892" s="48">
        <v>304</v>
      </c>
      <c r="O892" s="89">
        <f t="shared" ref="O892" si="982">+N892+O891</f>
        <v>217414</v>
      </c>
      <c r="P892" s="111">
        <f t="shared" ref="P892" si="983">+Q892-Q891</f>
        <v>6853</v>
      </c>
      <c r="Q892" s="57">
        <v>4118309</v>
      </c>
      <c r="R892" s="48">
        <v>12033</v>
      </c>
      <c r="S892" s="118"/>
      <c r="T892" s="57">
        <v>142873</v>
      </c>
      <c r="U892" s="78"/>
      <c r="W892" s="1">
        <f t="shared" ref="W892" si="984">+B892</f>
        <v>44715</v>
      </c>
      <c r="X892" s="122">
        <f t="shared" ref="X892" si="985">+G892</f>
        <v>46</v>
      </c>
      <c r="Y892">
        <f t="shared" ref="Y892" si="986">+H892</f>
        <v>224254</v>
      </c>
      <c r="Z892" s="123">
        <f t="shared" ref="Z892" si="987">+B892</f>
        <v>44715</v>
      </c>
      <c r="AA892">
        <f t="shared" ref="AA892" si="988">+L892</f>
        <v>0</v>
      </c>
      <c r="AB892">
        <f t="shared" ref="AB892" si="989">+M892</f>
        <v>5226</v>
      </c>
      <c r="AC892">
        <v>373</v>
      </c>
      <c r="AE892" s="1">
        <f t="shared" ref="AE892" si="990">+B892</f>
        <v>44715</v>
      </c>
      <c r="AF892" s="293">
        <f>+G892-[1]香港マカオ台湾の患者・海外輸入症例・無症状病原体保有者!B900</f>
        <v>46</v>
      </c>
    </row>
    <row r="893" spans="2:32" x14ac:dyDescent="0.55000000000000004">
      <c r="B893" s="220"/>
      <c r="C893" s="48"/>
      <c r="D893" s="84"/>
      <c r="E893" s="110"/>
      <c r="F893" s="57"/>
      <c r="G893" s="48"/>
      <c r="H893" s="89"/>
      <c r="I893" s="89"/>
      <c r="J893" s="48"/>
      <c r="K893" s="56"/>
      <c r="L893" s="48"/>
      <c r="M893" s="89"/>
      <c r="N893" s="48"/>
      <c r="O893" s="89"/>
      <c r="P893" s="111"/>
      <c r="Q893" s="57"/>
      <c r="R893" s="48"/>
      <c r="S893" s="118"/>
      <c r="T893" s="57"/>
      <c r="U893" s="78"/>
      <c r="W893" s="1"/>
      <c r="X893" s="122"/>
      <c r="Z893" s="123"/>
      <c r="AE893" s="1"/>
      <c r="AF893" s="293"/>
    </row>
    <row r="894" spans="2:32" x14ac:dyDescent="0.55000000000000004">
      <c r="B894" s="220"/>
      <c r="C894" s="48"/>
      <c r="D894" s="84"/>
      <c r="E894" s="110"/>
      <c r="F894" s="57"/>
      <c r="G894" s="48"/>
      <c r="H894" s="89"/>
      <c r="I894" s="89"/>
      <c r="J894" s="48"/>
      <c r="K894" s="56"/>
      <c r="L894" s="48"/>
      <c r="M894" s="89"/>
      <c r="N894" s="48"/>
      <c r="O894" s="89"/>
      <c r="P894" s="111"/>
      <c r="Q894" s="57"/>
      <c r="R894" s="48"/>
      <c r="S894" s="118"/>
      <c r="T894" s="57"/>
      <c r="U894" s="78"/>
      <c r="W894" s="1"/>
      <c r="X894" s="122"/>
      <c r="Z894" s="123"/>
      <c r="AE894" s="1"/>
      <c r="AF894" s="293"/>
    </row>
    <row r="895" spans="2:32" ht="18.5" thickBot="1" x14ac:dyDescent="0.6">
      <c r="B895" s="66"/>
      <c r="C895" s="59"/>
      <c r="D895" s="49"/>
      <c r="E895" s="61"/>
      <c r="F895" s="60"/>
      <c r="G895" s="48"/>
      <c r="H895" s="89"/>
      <c r="I895" s="89"/>
      <c r="J895" s="59"/>
      <c r="K895" s="56"/>
      <c r="L895" s="48"/>
      <c r="M895" s="89"/>
      <c r="N895" s="48"/>
      <c r="O895" s="89"/>
      <c r="P895" s="111"/>
      <c r="Q895" s="60"/>
      <c r="R895" s="48"/>
      <c r="S895" s="60"/>
      <c r="T895" s="60"/>
      <c r="U895" s="78"/>
      <c r="W895" s="1"/>
      <c r="X895" s="122"/>
      <c r="Z895" s="123"/>
      <c r="AE895" s="1"/>
      <c r="AF895" s="293"/>
    </row>
    <row r="896" spans="2:32" ht="9.5" customHeight="1" thickBot="1" x14ac:dyDescent="0.6">
      <c r="B896" s="66"/>
      <c r="C896" s="79"/>
      <c r="D896" s="80"/>
      <c r="E896" s="82"/>
      <c r="F896" s="95"/>
      <c r="G896" s="79"/>
      <c r="H896" s="82"/>
      <c r="I896" s="82"/>
      <c r="J896" s="79"/>
      <c r="K896" s="82"/>
      <c r="L896" s="79"/>
      <c r="M896" s="82"/>
      <c r="N896" s="83"/>
      <c r="O896" s="81"/>
      <c r="P896" s="94"/>
      <c r="Q896" s="95"/>
      <c r="R896" s="120"/>
      <c r="S896" s="95"/>
      <c r="T896" s="95"/>
      <c r="U896" s="67"/>
      <c r="AF896" s="293"/>
    </row>
    <row r="897" spans="2:32" x14ac:dyDescent="0.55000000000000004">
      <c r="M897" s="296">
        <f>SUM(L845:L862)</f>
        <v>503</v>
      </c>
      <c r="AF897" s="293"/>
    </row>
    <row r="898" spans="2:32" ht="13" customHeight="1" x14ac:dyDescent="0.55000000000000004">
      <c r="E898" s="112"/>
      <c r="F898" s="113"/>
      <c r="G898" s="112" t="s">
        <v>80</v>
      </c>
      <c r="H898" s="113"/>
      <c r="I898" s="113"/>
      <c r="J898" s="113"/>
      <c r="U898" s="72"/>
      <c r="AF898" s="293"/>
    </row>
    <row r="899" spans="2:32" ht="13" customHeight="1" x14ac:dyDescent="0.55000000000000004">
      <c r="E899" s="112" t="s">
        <v>98</v>
      </c>
      <c r="F899" s="113"/>
      <c r="G899" s="299" t="s">
        <v>79</v>
      </c>
      <c r="H899" s="300"/>
      <c r="I899" s="112" t="s">
        <v>106</v>
      </c>
      <c r="J899" s="113"/>
      <c r="AF899" s="293"/>
    </row>
    <row r="900" spans="2:32" ht="13" customHeight="1" x14ac:dyDescent="0.55000000000000004">
      <c r="B900" s="129"/>
      <c r="E900" s="114" t="s">
        <v>108</v>
      </c>
      <c r="F900" s="113"/>
      <c r="G900" s="115"/>
      <c r="H900" s="115"/>
      <c r="I900" s="112" t="s">
        <v>107</v>
      </c>
      <c r="J900" s="113"/>
      <c r="AF900" s="293"/>
    </row>
    <row r="901" spans="2:32" ht="18.5" customHeight="1" x14ac:dyDescent="0.55000000000000004">
      <c r="E901" s="112" t="s">
        <v>96</v>
      </c>
      <c r="F901" s="113"/>
      <c r="G901" s="112" t="s">
        <v>97</v>
      </c>
      <c r="H901" s="113"/>
      <c r="I901" s="113"/>
      <c r="J901" s="113"/>
      <c r="AF901" s="293"/>
    </row>
    <row r="902" spans="2:32" ht="13" customHeight="1" x14ac:dyDescent="0.55000000000000004">
      <c r="E902" s="112" t="s">
        <v>98</v>
      </c>
      <c r="F902" s="113"/>
      <c r="G902" s="112" t="s">
        <v>99</v>
      </c>
      <c r="H902" s="113"/>
      <c r="I902" s="113"/>
      <c r="J902" s="113"/>
      <c r="AF902" s="293"/>
    </row>
    <row r="903" spans="2:32" ht="13" customHeight="1" x14ac:dyDescent="0.55000000000000004">
      <c r="E903" s="112" t="s">
        <v>98</v>
      </c>
      <c r="F903" s="113"/>
      <c r="G903" s="112" t="s">
        <v>100</v>
      </c>
      <c r="H903" s="113"/>
      <c r="I903" s="113"/>
      <c r="J903" s="113"/>
      <c r="AF903" s="293"/>
    </row>
    <row r="904" spans="2:32" ht="13" customHeight="1" x14ac:dyDescent="0.55000000000000004">
      <c r="E904" s="112" t="s">
        <v>101</v>
      </c>
      <c r="F904" s="113"/>
      <c r="G904" s="112" t="s">
        <v>102</v>
      </c>
      <c r="H904" s="113"/>
      <c r="I904" s="113"/>
      <c r="J904" s="113"/>
      <c r="AF904" s="293"/>
    </row>
    <row r="905" spans="2:32" ht="13" customHeight="1" x14ac:dyDescent="0.55000000000000004">
      <c r="E905" s="112" t="s">
        <v>103</v>
      </c>
      <c r="F905" s="113"/>
      <c r="G905" s="112" t="s">
        <v>104</v>
      </c>
      <c r="H905" s="113"/>
      <c r="I905" s="113"/>
      <c r="J905" s="113"/>
      <c r="AF905" s="293"/>
    </row>
    <row r="906" spans="2:32" x14ac:dyDescent="0.55000000000000004">
      <c r="AF906" s="293"/>
    </row>
    <row r="907" spans="2:32" x14ac:dyDescent="0.55000000000000004">
      <c r="AF907" s="293"/>
    </row>
    <row r="908" spans="2:32" x14ac:dyDescent="0.55000000000000004">
      <c r="AF908" s="293"/>
    </row>
    <row r="909" spans="2:32" x14ac:dyDescent="0.55000000000000004">
      <c r="AF909" s="293"/>
    </row>
    <row r="910" spans="2:32" x14ac:dyDescent="0.55000000000000004">
      <c r="AF910" s="293"/>
    </row>
    <row r="911" spans="2:32" x14ac:dyDescent="0.55000000000000004">
      <c r="AF911" s="293"/>
    </row>
    <row r="912" spans="2:32" x14ac:dyDescent="0.55000000000000004">
      <c r="AF912" s="293"/>
    </row>
    <row r="913" spans="32:32" x14ac:dyDescent="0.55000000000000004">
      <c r="AF913" s="293"/>
    </row>
    <row r="914" spans="32:32" x14ac:dyDescent="0.55000000000000004">
      <c r="AF914" s="293"/>
    </row>
  </sheetData>
  <mergeCells count="12">
    <mergeCell ref="G899:H89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1"/>
  <sheetViews>
    <sheetView topLeftCell="A6" zoomScale="96" zoomScaleNormal="96" workbookViewId="0">
      <pane xSplit="1" ySplit="2" topLeftCell="B879" activePane="bottomRight" state="frozen"/>
      <selection activeCell="A6" sqref="A6"/>
      <selection pane="topRight" activeCell="B6" sqref="B6"/>
      <selection pane="bottomLeft" activeCell="A8" sqref="A8"/>
      <selection pane="bottomRight" activeCell="B891" sqref="B891"/>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4" t="s">
        <v>130</v>
      </c>
      <c r="C4" s="335"/>
      <c r="D4" s="335"/>
      <c r="E4" s="335"/>
      <c r="F4" s="335"/>
      <c r="G4" s="335"/>
      <c r="H4" s="335"/>
      <c r="I4" s="335"/>
      <c r="J4" s="335"/>
      <c r="K4" s="336"/>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6" t="s">
        <v>76</v>
      </c>
      <c r="B5" s="339" t="s">
        <v>134</v>
      </c>
      <c r="C5" s="337"/>
      <c r="D5" s="337"/>
      <c r="E5" s="337"/>
      <c r="F5" s="340" t="s">
        <v>135</v>
      </c>
      <c r="G5" s="337" t="s">
        <v>131</v>
      </c>
      <c r="H5" s="337"/>
      <c r="I5" s="337"/>
      <c r="J5" s="337" t="s">
        <v>132</v>
      </c>
      <c r="K5" s="338"/>
      <c r="L5" s="352" t="s">
        <v>69</v>
      </c>
      <c r="M5" s="353"/>
      <c r="N5" s="356" t="s">
        <v>9</v>
      </c>
      <c r="O5" s="357"/>
      <c r="P5" s="364" t="s">
        <v>128</v>
      </c>
      <c r="Q5" s="365"/>
      <c r="R5" s="365"/>
      <c r="S5" s="366"/>
      <c r="T5" s="372" t="s">
        <v>88</v>
      </c>
      <c r="U5" s="373"/>
      <c r="V5" s="373"/>
      <c r="W5" s="373"/>
      <c r="X5" s="374"/>
      <c r="Y5" s="130"/>
      <c r="Z5" s="326" t="s">
        <v>76</v>
      </c>
      <c r="AA5" s="328" t="s">
        <v>161</v>
      </c>
      <c r="AB5" s="329"/>
      <c r="AC5" s="330"/>
      <c r="AD5" s="320" t="s">
        <v>142</v>
      </c>
      <c r="AE5" s="321"/>
      <c r="AF5" s="322"/>
      <c r="AG5" s="322"/>
      <c r="AH5" s="322"/>
      <c r="AI5" s="322"/>
      <c r="AJ5" s="323"/>
      <c r="AK5" s="360" t="s">
        <v>143</v>
      </c>
      <c r="AL5" s="322"/>
      <c r="AM5" s="322"/>
      <c r="AN5" s="322"/>
      <c r="AO5" s="322"/>
      <c r="AP5" s="361"/>
      <c r="AQ5" s="360" t="s">
        <v>144</v>
      </c>
      <c r="AR5" s="322"/>
      <c r="AS5" s="322"/>
      <c r="AT5" s="322"/>
      <c r="AU5" s="322"/>
      <c r="AV5" s="370"/>
    </row>
    <row r="6" spans="1:97" ht="28.5" customHeight="1" x14ac:dyDescent="0.55000000000000004">
      <c r="A6" s="326"/>
      <c r="B6" s="343" t="s">
        <v>148</v>
      </c>
      <c r="C6" s="344"/>
      <c r="D6" s="347" t="s">
        <v>86</v>
      </c>
      <c r="E6" s="345" t="s">
        <v>136</v>
      </c>
      <c r="F6" s="341"/>
      <c r="G6" s="347" t="s">
        <v>133</v>
      </c>
      <c r="H6" s="347" t="s">
        <v>9</v>
      </c>
      <c r="I6" s="347" t="s">
        <v>86</v>
      </c>
      <c r="J6" s="347" t="s">
        <v>133</v>
      </c>
      <c r="K6" s="348" t="s">
        <v>9</v>
      </c>
      <c r="L6" s="354"/>
      <c r="M6" s="355"/>
      <c r="N6" s="358"/>
      <c r="O6" s="359"/>
      <c r="P6" s="367"/>
      <c r="Q6" s="368"/>
      <c r="R6" s="368"/>
      <c r="S6" s="369"/>
      <c r="T6" s="375"/>
      <c r="U6" s="376"/>
      <c r="V6" s="376"/>
      <c r="W6" s="376"/>
      <c r="X6" s="377"/>
      <c r="Y6" s="130"/>
      <c r="Z6" s="326"/>
      <c r="AA6" s="331"/>
      <c r="AB6" s="332"/>
      <c r="AC6" s="333"/>
      <c r="AD6" s="378" t="s">
        <v>141</v>
      </c>
      <c r="AE6" s="379"/>
      <c r="AF6" s="324"/>
      <c r="AG6" s="324" t="s">
        <v>140</v>
      </c>
      <c r="AH6" s="324"/>
      <c r="AI6" s="324" t="s">
        <v>132</v>
      </c>
      <c r="AJ6" s="325"/>
      <c r="AK6" s="362" t="s">
        <v>141</v>
      </c>
      <c r="AL6" s="324"/>
      <c r="AM6" s="324" t="s">
        <v>140</v>
      </c>
      <c r="AN6" s="324"/>
      <c r="AO6" s="324" t="s">
        <v>132</v>
      </c>
      <c r="AP6" s="363"/>
      <c r="AQ6" s="362" t="s">
        <v>141</v>
      </c>
      <c r="AR6" s="324"/>
      <c r="AS6" s="324" t="s">
        <v>140</v>
      </c>
      <c r="AT6" s="324"/>
      <c r="AU6" s="324"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7"/>
      <c r="B7" s="140" t="s">
        <v>133</v>
      </c>
      <c r="C7" s="132" t="s">
        <v>9</v>
      </c>
      <c r="D7" s="342"/>
      <c r="E7" s="346"/>
      <c r="F7" s="342"/>
      <c r="G7" s="342"/>
      <c r="H7" s="342"/>
      <c r="I7" s="342"/>
      <c r="J7" s="342"/>
      <c r="K7" s="34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91" si="1641">+BA835+1</f>
        <v>415</v>
      </c>
      <c r="BB839" s="129">
        <v>1</v>
      </c>
      <c r="BC839" s="27">
        <f t="shared" ref="BC839:BC844" si="1642">+BC838+BB839</f>
        <v>1624</v>
      </c>
      <c r="BD839" s="237">
        <f t="shared" ref="BD839:BD891"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1"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91"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91" si="3997">+AH884-AH883</f>
        <v>31</v>
      </c>
      <c r="AH884" s="154">
        <v>62129</v>
      </c>
      <c r="AI884" s="183">
        <f t="shared" ref="AI884:AI891"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AQ889" si="4228">+AR888-AR887</f>
        <v>80628</v>
      </c>
      <c r="AR888" s="154">
        <v>2032983</v>
      </c>
      <c r="AS888" s="183">
        <f t="shared" ref="AS888" si="4229">+AT888-AT887</f>
        <v>0</v>
      </c>
      <c r="AT888" s="154">
        <v>13742</v>
      </c>
      <c r="AU888" s="183">
        <f t="shared" ref="AU888:AU889"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v>44713</v>
      </c>
      <c r="B889" s="239">
        <v>19</v>
      </c>
      <c r="C889" s="153">
        <f t="shared" ref="C889" si="4276">+B889+C888</f>
        <v>18717</v>
      </c>
      <c r="D889" s="295">
        <f t="shared" ref="D889" si="4277">+C889-F889</f>
        <v>239</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74"/>
        <v>701</v>
      </c>
      <c r="Z889" s="75">
        <f t="shared" ref="Z889" si="4278">+A889</f>
        <v>44713</v>
      </c>
      <c r="AA889" s="229">
        <f t="shared" ref="AA889" si="4279">+AF889+AL889+AR889</f>
        <v>2453778</v>
      </c>
      <c r="AB889" s="229">
        <f t="shared" ref="AB889" si="4280">+AH889+AN889+AT889</f>
        <v>76141</v>
      </c>
      <c r="AC889" s="230">
        <f t="shared" ref="AC889" si="4281">+AJ889+AP889+AV889</f>
        <v>11756</v>
      </c>
      <c r="AD889" s="182">
        <f t="shared" ref="AD889" si="4282">+AF889-AF888</f>
        <v>66</v>
      </c>
      <c r="AE889" s="242">
        <f t="shared" ref="AE889" si="4283">+AE888+AD889</f>
        <v>331259</v>
      </c>
      <c r="AF889" s="154">
        <v>332464</v>
      </c>
      <c r="AG889" s="183">
        <f t="shared" si="3997"/>
        <v>62</v>
      </c>
      <c r="AH889" s="154">
        <v>62317</v>
      </c>
      <c r="AI889" s="183">
        <f t="shared" si="3998"/>
        <v>1</v>
      </c>
      <c r="AJ889" s="184">
        <v>9379</v>
      </c>
      <c r="AK889" s="185">
        <f t="shared" ref="AK889" si="4284">+AL889-AL888</f>
        <v>0</v>
      </c>
      <c r="AL889" s="154">
        <v>83</v>
      </c>
      <c r="AM889" s="183">
        <f t="shared" ref="AM889" si="4285">+AN889-AN888</f>
        <v>0</v>
      </c>
      <c r="AN889" s="154">
        <v>82</v>
      </c>
      <c r="AO889" s="183">
        <v>0</v>
      </c>
      <c r="AP889" s="186">
        <v>0</v>
      </c>
      <c r="AQ889" s="185">
        <f t="shared" si="4228"/>
        <v>88248</v>
      </c>
      <c r="AR889" s="154">
        <v>2121231</v>
      </c>
      <c r="AS889" s="183">
        <f t="shared" ref="AS889:AS890" si="4286">+AT889-AT888</f>
        <v>0</v>
      </c>
      <c r="AT889" s="154">
        <v>13742</v>
      </c>
      <c r="AU889" s="183">
        <f t="shared" si="4230"/>
        <v>122</v>
      </c>
      <c r="AV889" s="187">
        <v>2377</v>
      </c>
      <c r="AW889" s="237">
        <f t="shared" si="1881"/>
        <v>728</v>
      </c>
      <c r="AX889" s="236">
        <f t="shared" ref="AX889" si="4287">+A889</f>
        <v>44713</v>
      </c>
      <c r="AY889" s="6">
        <v>11</v>
      </c>
      <c r="AZ889" s="237">
        <f t="shared" ref="AZ889" si="4288">+AZ888+AY889</f>
        <v>2253</v>
      </c>
      <c r="BA889" s="237">
        <f t="shared" si="1641"/>
        <v>429</v>
      </c>
      <c r="BB889" s="129">
        <v>0</v>
      </c>
      <c r="BC889" s="27">
        <f t="shared" ref="BC889" si="4289">+BC888+BB889</f>
        <v>1644</v>
      </c>
      <c r="BD889" s="237">
        <f t="shared" si="1643"/>
        <v>464</v>
      </c>
      <c r="BE889" s="228">
        <f t="shared" ref="BE889" si="4290">+Z889</f>
        <v>44713</v>
      </c>
      <c r="BF889" s="131">
        <f t="shared" ref="BF889" si="4291">+B889</f>
        <v>19</v>
      </c>
      <c r="BG889" s="131">
        <f t="shared" ref="BG889" si="4292">+BI889</f>
        <v>18717</v>
      </c>
      <c r="BH889" s="228">
        <f t="shared" ref="BH889" si="4293">+A889</f>
        <v>44713</v>
      </c>
      <c r="BI889" s="131">
        <f t="shared" ref="BI889" si="4294">+C889</f>
        <v>18717</v>
      </c>
      <c r="BJ889" s="1">
        <f t="shared" ref="BJ889" si="4295">+BE889</f>
        <v>44713</v>
      </c>
      <c r="BK889">
        <f t="shared" ref="BK889" si="4296">+BM889-BL889</f>
        <v>43</v>
      </c>
      <c r="BL889">
        <f t="shared" ref="BL889" si="4297">+M889</f>
        <v>49</v>
      </c>
      <c r="BM889">
        <f t="shared" ref="BM889" si="4298">+L889</f>
        <v>92</v>
      </c>
      <c r="BN889" s="1">
        <f t="shared" ref="BN889" si="4299">+BJ889</f>
        <v>44713</v>
      </c>
      <c r="BO889">
        <f t="shared" ref="BO889" si="4300">+BO885+BM889</f>
        <v>183938</v>
      </c>
      <c r="BP889">
        <f t="shared" ref="BP889" si="4301">+BP885+BL889</f>
        <v>9329</v>
      </c>
      <c r="BQ889" s="178">
        <f t="shared" ref="BQ889" si="4302">+A889</f>
        <v>44713</v>
      </c>
      <c r="BR889">
        <f t="shared" ref="BR889" si="4303">+AF889</f>
        <v>332464</v>
      </c>
      <c r="BS889">
        <f t="shared" ref="BS889" si="4304">+AH889</f>
        <v>62317</v>
      </c>
      <c r="BT889">
        <f t="shared" ref="BT889" si="4305">+AJ889</f>
        <v>9379</v>
      </c>
      <c r="BU889">
        <v>15</v>
      </c>
      <c r="BV889">
        <f t="shared" ref="BV889" si="4306">+AD889</f>
        <v>66</v>
      </c>
      <c r="BW889">
        <f t="shared" ref="BW889" si="4307">+BW885+BV889</f>
        <v>75410</v>
      </c>
      <c r="BX889" s="178">
        <f t="shared" ref="BX889" si="4308">+A889</f>
        <v>44713</v>
      </c>
      <c r="BY889">
        <f t="shared" ref="BY889" si="4309">+AL889</f>
        <v>83</v>
      </c>
      <c r="BZ889">
        <f t="shared" ref="BZ889" si="4310">+AN889</f>
        <v>82</v>
      </c>
      <c r="CA889">
        <f t="shared" ref="CA889" si="4311">+AP889</f>
        <v>0</v>
      </c>
      <c r="CB889" s="178">
        <f t="shared" ref="CB889" si="4312">+A889</f>
        <v>44713</v>
      </c>
      <c r="CC889">
        <f t="shared" ref="CC889" si="4313">+AR889</f>
        <v>2121231</v>
      </c>
      <c r="CD889">
        <f t="shared" ref="CD889" si="4314">+AT889</f>
        <v>13742</v>
      </c>
      <c r="CE889">
        <f t="shared" ref="CE889" si="4315">+AV889</f>
        <v>2377</v>
      </c>
      <c r="CF889" s="178">
        <f t="shared" ref="CF889" si="4316">+A889</f>
        <v>44713</v>
      </c>
      <c r="CG889">
        <f t="shared" ref="CG889" si="4317">+AQ889</f>
        <v>88248</v>
      </c>
      <c r="CH889">
        <f t="shared" ref="CH889" si="4318">+AU889</f>
        <v>122</v>
      </c>
      <c r="CI889" s="178">
        <f t="shared" ref="CI889" si="4319">+A889</f>
        <v>44713</v>
      </c>
      <c r="CJ889">
        <f t="shared" ref="CJ889" si="4320">+AD889</f>
        <v>66</v>
      </c>
      <c r="CK889">
        <f t="shared" ref="CK889" si="4321">+AG889</f>
        <v>62</v>
      </c>
      <c r="CL889" s="178">
        <f t="shared" ref="CL889" si="4322">+A889</f>
        <v>44713</v>
      </c>
      <c r="CM889">
        <f t="shared" ref="CM889" si="4323">+AI889</f>
        <v>1</v>
      </c>
      <c r="CN889" s="1">
        <f t="shared" ref="CN889" si="4324">+Z889</f>
        <v>44713</v>
      </c>
      <c r="CO889" s="281">
        <f t="shared" ref="CO889" si="4325">+AD889</f>
        <v>66</v>
      </c>
      <c r="CP889" s="1">
        <f t="shared" ref="CP889" si="4326">+Z889</f>
        <v>44713</v>
      </c>
      <c r="CQ889" s="282">
        <f t="shared" ref="CQ889" si="4327">+AI889</f>
        <v>1</v>
      </c>
      <c r="CR889" s="178">
        <f t="shared" ref="CR889" si="4328">+A889</f>
        <v>44713</v>
      </c>
      <c r="CS889">
        <f t="shared" ref="CS889" si="4329">+AQ889</f>
        <v>88248</v>
      </c>
      <c r="CT889">
        <f t="shared" ref="CT889" si="4330">+AU889</f>
        <v>122</v>
      </c>
      <c r="CU889">
        <f t="shared" ref="CU889" si="4331">+AS889</f>
        <v>0</v>
      </c>
    </row>
    <row r="890" spans="1:99" ht="18" customHeight="1" x14ac:dyDescent="0.55000000000000004">
      <c r="A890" s="178">
        <v>44714</v>
      </c>
      <c r="B890" s="239">
        <v>17</v>
      </c>
      <c r="C890" s="153">
        <f t="shared" ref="C890" si="4332">+B890+C889</f>
        <v>18734</v>
      </c>
      <c r="D890" s="295">
        <f t="shared" ref="D890" si="4333">+C890-F890</f>
        <v>229</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874"/>
        <v>702</v>
      </c>
      <c r="Z890" s="75">
        <f t="shared" ref="Z890" si="4334">+A890</f>
        <v>44714</v>
      </c>
      <c r="AA890" s="229">
        <f t="shared" ref="AA890" si="4335">+AF890+AL890+AR890</f>
        <v>2530791</v>
      </c>
      <c r="AB890" s="229">
        <f t="shared" ref="AB890" si="4336">+AH890+AN890+AT890</f>
        <v>76205</v>
      </c>
      <c r="AC890" s="230">
        <f t="shared" ref="AC890" si="4337">+AJ890+AP890+AV890</f>
        <v>11901</v>
      </c>
      <c r="AD890" s="182">
        <f t="shared" ref="AD890" si="4338">+AF890-AF889</f>
        <v>83</v>
      </c>
      <c r="AE890" s="242">
        <f t="shared" ref="AE890" si="4339">+AE889+AD890</f>
        <v>331342</v>
      </c>
      <c r="AF890" s="154">
        <v>332547</v>
      </c>
      <c r="AG890" s="183">
        <f t="shared" si="3997"/>
        <v>64</v>
      </c>
      <c r="AH890" s="154">
        <v>62381</v>
      </c>
      <c r="AI890" s="183">
        <f t="shared" si="3998"/>
        <v>1</v>
      </c>
      <c r="AJ890" s="184">
        <v>9380</v>
      </c>
      <c r="AK890" s="185">
        <f t="shared" ref="AK890" si="4340">+AL890-AL889</f>
        <v>0</v>
      </c>
      <c r="AL890" s="154">
        <v>83</v>
      </c>
      <c r="AM890" s="183">
        <f t="shared" ref="AM890" si="4341">+AN890-AN889</f>
        <v>0</v>
      </c>
      <c r="AN890" s="154">
        <v>82</v>
      </c>
      <c r="AO890" s="183">
        <v>0</v>
      </c>
      <c r="AP890" s="186">
        <v>0</v>
      </c>
      <c r="AQ890" s="185">
        <f t="shared" ref="AQ890" si="4342">+AR890-AR889</f>
        <v>76930</v>
      </c>
      <c r="AR890" s="154">
        <v>2198161</v>
      </c>
      <c r="AS890" s="183">
        <f t="shared" si="4286"/>
        <v>0</v>
      </c>
      <c r="AT890" s="154">
        <v>13742</v>
      </c>
      <c r="AU890" s="183">
        <f t="shared" ref="AU890" si="4343">+AV890-AV889</f>
        <v>144</v>
      </c>
      <c r="AV890" s="187">
        <v>2521</v>
      </c>
      <c r="AW890" s="237">
        <f t="shared" si="1881"/>
        <v>729</v>
      </c>
      <c r="AX890" s="236">
        <f t="shared" ref="AX890" si="4344">+A890</f>
        <v>44714</v>
      </c>
      <c r="AY890" s="6">
        <v>8</v>
      </c>
      <c r="AZ890" s="237">
        <f t="shared" ref="AZ890" si="4345">+AZ889+AY890</f>
        <v>2261</v>
      </c>
      <c r="BA890" s="237">
        <f t="shared" si="1641"/>
        <v>430</v>
      </c>
      <c r="BB890" s="129">
        <v>0</v>
      </c>
      <c r="BC890" s="27">
        <f t="shared" ref="BC890" si="4346">+BC889+BB890</f>
        <v>1644</v>
      </c>
      <c r="BD890" s="237">
        <f t="shared" si="1643"/>
        <v>465</v>
      </c>
      <c r="BE890" s="228">
        <f t="shared" ref="BE890" si="4347">+Z890</f>
        <v>44714</v>
      </c>
      <c r="BF890" s="131">
        <f t="shared" ref="BF890" si="4348">+B890</f>
        <v>17</v>
      </c>
      <c r="BG890" s="131">
        <f t="shared" ref="BG890" si="4349">+BI890</f>
        <v>18734</v>
      </c>
      <c r="BH890" s="228">
        <f t="shared" ref="BH890" si="4350">+A890</f>
        <v>44714</v>
      </c>
      <c r="BI890" s="131">
        <f t="shared" ref="BI890" si="4351">+C890</f>
        <v>18734</v>
      </c>
      <c r="BJ890" s="1">
        <f t="shared" ref="BJ890" si="4352">+BE890</f>
        <v>44714</v>
      </c>
      <c r="BK890">
        <f t="shared" ref="BK890" si="4353">+BM890-BL890</f>
        <v>54</v>
      </c>
      <c r="BL890">
        <f t="shared" ref="BL890" si="4354">+M890</f>
        <v>66</v>
      </c>
      <c r="BM890">
        <f t="shared" ref="BM890" si="4355">+L890</f>
        <v>120</v>
      </c>
      <c r="BN890" s="1">
        <f t="shared" ref="BN890" si="4356">+BJ890</f>
        <v>44714</v>
      </c>
      <c r="BO890">
        <f t="shared" ref="BO890" si="4357">+BO886+BM890</f>
        <v>175747</v>
      </c>
      <c r="BP890">
        <f t="shared" ref="BP890" si="4358">+BP886+BL890</f>
        <v>9419</v>
      </c>
      <c r="BQ890" s="178">
        <f t="shared" ref="BQ890" si="4359">+A890</f>
        <v>44714</v>
      </c>
      <c r="BR890">
        <f t="shared" ref="BR890" si="4360">+AF890</f>
        <v>332547</v>
      </c>
      <c r="BS890">
        <f t="shared" ref="BS890" si="4361">+AH890</f>
        <v>62381</v>
      </c>
      <c r="BT890">
        <f t="shared" ref="BT890" si="4362">+AJ890</f>
        <v>9380</v>
      </c>
      <c r="BU890">
        <v>15</v>
      </c>
      <c r="BV890">
        <f t="shared" ref="BV890" si="4363">+AD890</f>
        <v>83</v>
      </c>
      <c r="BW890">
        <f t="shared" ref="BW890" si="4364">+BW886+BV890</f>
        <v>88018</v>
      </c>
      <c r="BX890" s="178">
        <f t="shared" ref="BX890" si="4365">+A890</f>
        <v>44714</v>
      </c>
      <c r="BY890">
        <f t="shared" ref="BY890" si="4366">+AL890</f>
        <v>83</v>
      </c>
      <c r="BZ890">
        <f t="shared" ref="BZ890" si="4367">+AN890</f>
        <v>82</v>
      </c>
      <c r="CA890">
        <f t="shared" ref="CA890" si="4368">+AP890</f>
        <v>0</v>
      </c>
      <c r="CB890" s="178">
        <f t="shared" ref="CB890" si="4369">+A890</f>
        <v>44714</v>
      </c>
      <c r="CC890">
        <f t="shared" ref="CC890" si="4370">+AR890</f>
        <v>2198161</v>
      </c>
      <c r="CD890">
        <f t="shared" ref="CD890" si="4371">+AT890</f>
        <v>13742</v>
      </c>
      <c r="CE890">
        <f t="shared" ref="CE890" si="4372">+AV890</f>
        <v>2521</v>
      </c>
      <c r="CF890" s="178">
        <f t="shared" ref="CF890" si="4373">+A890</f>
        <v>44714</v>
      </c>
      <c r="CG890">
        <f t="shared" ref="CG890" si="4374">+AQ890</f>
        <v>76930</v>
      </c>
      <c r="CH890">
        <f t="shared" ref="CH890" si="4375">+AU890</f>
        <v>144</v>
      </c>
      <c r="CI890" s="178">
        <f t="shared" ref="CI890" si="4376">+A890</f>
        <v>44714</v>
      </c>
      <c r="CJ890">
        <f t="shared" ref="CJ890" si="4377">+AD890</f>
        <v>83</v>
      </c>
      <c r="CK890">
        <f t="shared" ref="CK890" si="4378">+AG890</f>
        <v>64</v>
      </c>
      <c r="CL890" s="178">
        <f t="shared" ref="CL890" si="4379">+A890</f>
        <v>44714</v>
      </c>
      <c r="CM890">
        <f t="shared" ref="CM890" si="4380">+AI890</f>
        <v>1</v>
      </c>
      <c r="CN890" s="1">
        <f t="shared" ref="CN890" si="4381">+Z890</f>
        <v>44714</v>
      </c>
      <c r="CO890" s="281">
        <f t="shared" ref="CO890" si="4382">+AD890</f>
        <v>83</v>
      </c>
      <c r="CP890" s="1">
        <f t="shared" ref="CP890" si="4383">+Z890</f>
        <v>44714</v>
      </c>
      <c r="CQ890" s="282">
        <f t="shared" ref="CQ890" si="4384">+AI890</f>
        <v>1</v>
      </c>
      <c r="CR890" s="178">
        <f t="shared" ref="CR890" si="4385">+A890</f>
        <v>44714</v>
      </c>
      <c r="CS890">
        <f t="shared" ref="CS890" si="4386">+AQ890</f>
        <v>76930</v>
      </c>
      <c r="CT890">
        <f t="shared" ref="CT890" si="4387">+AU890</f>
        <v>144</v>
      </c>
      <c r="CU890">
        <f t="shared" ref="CU890" si="4388">+AS890</f>
        <v>0</v>
      </c>
    </row>
    <row r="891" spans="1:99" ht="18" customHeight="1" x14ac:dyDescent="0.55000000000000004">
      <c r="A891" s="178">
        <v>44715</v>
      </c>
      <c r="B891" s="239">
        <v>25</v>
      </c>
      <c r="C891" s="153">
        <f t="shared" ref="C891" si="4389">+B891+C890</f>
        <v>18759</v>
      </c>
      <c r="D891" s="295">
        <f t="shared" ref="D891" si="4390">+C891-F891</f>
        <v>230</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874"/>
        <v>703</v>
      </c>
      <c r="Z891" s="75">
        <f t="shared" ref="Z891" si="4391">+A891</f>
        <v>44715</v>
      </c>
      <c r="AA891" s="229">
        <f t="shared" ref="AA891" si="4392">+AF891+AL891+AR891</f>
        <v>2607368</v>
      </c>
      <c r="AB891" s="229">
        <f t="shared" ref="AB891" si="4393">+AH891+AN891+AT891</f>
        <v>76261</v>
      </c>
      <c r="AC891" s="230">
        <f t="shared" ref="AC891" si="4394">+AJ891+AP891+AV891</f>
        <v>12045</v>
      </c>
      <c r="AD891" s="182">
        <f t="shared" ref="AD891" si="4395">+AF891-AF890</f>
        <v>72</v>
      </c>
      <c r="AE891" s="242">
        <f t="shared" ref="AE891" si="4396">+AE890+AD891</f>
        <v>331414</v>
      </c>
      <c r="AF891" s="154">
        <v>332619</v>
      </c>
      <c r="AG891" s="183">
        <f t="shared" si="3997"/>
        <v>56</v>
      </c>
      <c r="AH891" s="154">
        <v>62437</v>
      </c>
      <c r="AI891" s="183">
        <f t="shared" si="3998"/>
        <v>2</v>
      </c>
      <c r="AJ891" s="184">
        <v>9382</v>
      </c>
      <c r="AK891" s="185">
        <f t="shared" ref="AK891" si="4397">+AL891-AL890</f>
        <v>0</v>
      </c>
      <c r="AL891" s="154">
        <v>83</v>
      </c>
      <c r="AM891" s="183">
        <f t="shared" ref="AM891" si="4398">+AN891-AN890</f>
        <v>0</v>
      </c>
      <c r="AN891" s="154">
        <v>82</v>
      </c>
      <c r="AO891" s="183">
        <v>0</v>
      </c>
      <c r="AP891" s="186">
        <v>0</v>
      </c>
      <c r="AQ891" s="185">
        <f t="shared" ref="AQ891" si="4399">+AR891-AR890</f>
        <v>76505</v>
      </c>
      <c r="AR891" s="154">
        <v>2274666</v>
      </c>
      <c r="AS891" s="183">
        <f t="shared" ref="AS891" si="4400">+AT891-AT890</f>
        <v>0</v>
      </c>
      <c r="AT891" s="154">
        <v>13742</v>
      </c>
      <c r="AU891" s="183">
        <f t="shared" ref="AU891" si="4401">+AV891-AV890</f>
        <v>142</v>
      </c>
      <c r="AV891" s="187">
        <v>2663</v>
      </c>
      <c r="AW891" s="237">
        <f t="shared" si="1881"/>
        <v>730</v>
      </c>
      <c r="AX891" s="236">
        <f t="shared" ref="AX891" si="4402">+A891</f>
        <v>44715</v>
      </c>
      <c r="AY891" s="6">
        <v>5</v>
      </c>
      <c r="AZ891" s="237">
        <f t="shared" ref="AZ891" si="4403">+AZ890+AY891</f>
        <v>2266</v>
      </c>
      <c r="BA891" s="237">
        <f t="shared" si="1641"/>
        <v>428</v>
      </c>
      <c r="BB891" s="129">
        <v>0</v>
      </c>
      <c r="BC891" s="27">
        <f t="shared" ref="BC891" si="4404">+BC890+BB891</f>
        <v>1644</v>
      </c>
      <c r="BD891" s="237">
        <f t="shared" si="1643"/>
        <v>463</v>
      </c>
      <c r="BE891" s="228">
        <f t="shared" ref="BE891" si="4405">+Z891</f>
        <v>44715</v>
      </c>
      <c r="BF891" s="131">
        <f t="shared" ref="BF891" si="4406">+B891</f>
        <v>25</v>
      </c>
      <c r="BG891" s="131">
        <f t="shared" ref="BG891" si="4407">+BI891</f>
        <v>18759</v>
      </c>
      <c r="BH891" s="228">
        <f t="shared" ref="BH891" si="4408">+A891</f>
        <v>44715</v>
      </c>
      <c r="BI891" s="131">
        <f t="shared" ref="BI891" si="4409">+C891</f>
        <v>18759</v>
      </c>
      <c r="BJ891" s="1">
        <f t="shared" ref="BJ891" si="4410">+BE891</f>
        <v>44715</v>
      </c>
      <c r="BK891">
        <f t="shared" ref="BK891" si="4411">+BM891-BL891</f>
        <v>55</v>
      </c>
      <c r="BL891">
        <f t="shared" ref="BL891" si="4412">+M891</f>
        <v>70</v>
      </c>
      <c r="BM891">
        <f t="shared" ref="BM891" si="4413">+L891</f>
        <v>125</v>
      </c>
      <c r="BN891" s="1">
        <f t="shared" ref="BN891" si="4414">+BJ891</f>
        <v>44715</v>
      </c>
      <c r="BO891">
        <f t="shared" ref="BO891" si="4415">+BO887+BM891</f>
        <v>179020</v>
      </c>
      <c r="BP891">
        <f t="shared" ref="BP891" si="4416">+BP887+BL891</f>
        <v>9406</v>
      </c>
      <c r="BQ891" s="178">
        <f t="shared" ref="BQ891" si="4417">+A891</f>
        <v>44715</v>
      </c>
      <c r="BR891">
        <f t="shared" ref="BR891" si="4418">+AF891</f>
        <v>332619</v>
      </c>
      <c r="BS891">
        <f t="shared" ref="BS891" si="4419">+AH891</f>
        <v>62437</v>
      </c>
      <c r="BT891">
        <f t="shared" ref="BT891" si="4420">+AJ891</f>
        <v>9382</v>
      </c>
      <c r="BU891">
        <v>15</v>
      </c>
      <c r="BV891">
        <f t="shared" ref="BV891" si="4421">+AD891</f>
        <v>72</v>
      </c>
      <c r="BW891">
        <f t="shared" ref="BW891" si="4422">+BW887+BV891</f>
        <v>73231</v>
      </c>
      <c r="BX891" s="178">
        <f t="shared" ref="BX891" si="4423">+A891</f>
        <v>44715</v>
      </c>
      <c r="BY891">
        <f t="shared" ref="BY891" si="4424">+AL891</f>
        <v>83</v>
      </c>
      <c r="BZ891">
        <f t="shared" ref="BZ891" si="4425">+AN891</f>
        <v>82</v>
      </c>
      <c r="CA891">
        <f t="shared" ref="CA891" si="4426">+AP891</f>
        <v>0</v>
      </c>
      <c r="CB891" s="178">
        <f t="shared" ref="CB891" si="4427">+A891</f>
        <v>44715</v>
      </c>
      <c r="CC891">
        <f t="shared" ref="CC891" si="4428">+AR891</f>
        <v>2274666</v>
      </c>
      <c r="CD891">
        <f t="shared" ref="CD891" si="4429">+AT891</f>
        <v>13742</v>
      </c>
      <c r="CE891">
        <f t="shared" ref="CE891" si="4430">+AV891</f>
        <v>2663</v>
      </c>
      <c r="CF891" s="178">
        <f t="shared" ref="CF891" si="4431">+A891</f>
        <v>44715</v>
      </c>
      <c r="CG891">
        <f t="shared" ref="CG891" si="4432">+AQ891</f>
        <v>76505</v>
      </c>
      <c r="CH891">
        <f t="shared" ref="CH891" si="4433">+AU891</f>
        <v>142</v>
      </c>
      <c r="CI891" s="178">
        <f t="shared" ref="CI891" si="4434">+A891</f>
        <v>44715</v>
      </c>
      <c r="CJ891">
        <f t="shared" ref="CJ891" si="4435">+AD891</f>
        <v>72</v>
      </c>
      <c r="CK891">
        <f t="shared" ref="CK891" si="4436">+AG891</f>
        <v>56</v>
      </c>
      <c r="CL891" s="178">
        <f t="shared" ref="CL891" si="4437">+A891</f>
        <v>44715</v>
      </c>
      <c r="CM891">
        <f t="shared" ref="CM891" si="4438">+AI891</f>
        <v>2</v>
      </c>
      <c r="CN891" s="1">
        <f t="shared" ref="CN891" si="4439">+Z891</f>
        <v>44715</v>
      </c>
      <c r="CO891" s="281">
        <f t="shared" ref="CO891" si="4440">+AD891</f>
        <v>72</v>
      </c>
      <c r="CP891" s="1">
        <f t="shared" ref="CP891" si="4441">+Z891</f>
        <v>44715</v>
      </c>
      <c r="CQ891" s="282">
        <f t="shared" ref="CQ891" si="4442">+AI891</f>
        <v>2</v>
      </c>
      <c r="CR891" s="178">
        <f t="shared" ref="CR891" si="4443">+A891</f>
        <v>44715</v>
      </c>
      <c r="CS891">
        <f t="shared" ref="CS891" si="4444">+AQ891</f>
        <v>76505</v>
      </c>
      <c r="CT891">
        <f t="shared" ref="CT891" si="4445">+AU891</f>
        <v>142</v>
      </c>
      <c r="CU891">
        <f t="shared" ref="CU891" si="4446">+AS891</f>
        <v>0</v>
      </c>
    </row>
    <row r="892" spans="1:99" ht="18" customHeight="1" x14ac:dyDescent="0.55000000000000004">
      <c r="A892" s="178"/>
      <c r="B892" s="239"/>
      <c r="C892" s="153"/>
      <c r="D892" s="295"/>
      <c r="E892" s="146"/>
      <c r="F892" s="146"/>
      <c r="G892" s="146"/>
      <c r="H892" s="134"/>
      <c r="I892" s="146"/>
      <c r="J892" s="134"/>
      <c r="K892" s="42"/>
      <c r="L892" s="145"/>
      <c r="M892" s="239"/>
      <c r="N892" s="134"/>
      <c r="O892" s="134"/>
      <c r="P892" s="146"/>
      <c r="Q892" s="146"/>
      <c r="R892" s="134"/>
      <c r="S892" s="134"/>
      <c r="T892" s="146"/>
      <c r="U892" s="146"/>
      <c r="V892" s="134"/>
      <c r="W892" s="42"/>
      <c r="X892" s="147"/>
      <c r="Y892" s="5"/>
      <c r="Z892" s="75"/>
      <c r="AA892" s="229"/>
      <c r="AB892" s="229"/>
      <c r="AC892" s="230"/>
      <c r="AD892" s="182"/>
      <c r="AE892" s="242"/>
      <c r="AF892" s="154"/>
      <c r="AG892" s="183"/>
      <c r="AH892" s="154"/>
      <c r="AI892" s="183"/>
      <c r="AJ892" s="184"/>
      <c r="AK892" s="185"/>
      <c r="AL892" s="154"/>
      <c r="AM892" s="183"/>
      <c r="AN892" s="154"/>
      <c r="AO892" s="183"/>
      <c r="AP892" s="186"/>
      <c r="AQ892" s="185"/>
      <c r="AR892" s="154"/>
      <c r="AS892" s="183"/>
      <c r="AT892" s="154"/>
      <c r="AU892" s="183"/>
      <c r="AV892" s="187"/>
      <c r="AW892" s="237"/>
      <c r="AX892" s="236"/>
      <c r="AY892" s="6"/>
      <c r="AZ892" s="237"/>
      <c r="BA892" s="237"/>
      <c r="BB892" s="129"/>
      <c r="BC892" s="27"/>
      <c r="BD892" s="237"/>
      <c r="BE892" s="228"/>
      <c r="BF892" s="131"/>
      <c r="BG892" s="131"/>
      <c r="BH892" s="228"/>
      <c r="BI892" s="131"/>
      <c r="BJ892" s="1"/>
      <c r="BN892" s="1"/>
      <c r="BQ892" s="178"/>
      <c r="BX892" s="178"/>
      <c r="CB892" s="178"/>
      <c r="CF892" s="297"/>
      <c r="CI892" s="178"/>
      <c r="CL892" s="178"/>
      <c r="CN892" s="1"/>
      <c r="CO892" s="281"/>
      <c r="CP892" s="1"/>
      <c r="CQ892" s="282"/>
      <c r="CR892" s="178"/>
    </row>
    <row r="893" spans="1:99" ht="18" customHeight="1" x14ac:dyDescent="0.55000000000000004">
      <c r="A893" s="178"/>
      <c r="B893" s="239"/>
      <c r="C893" s="153"/>
      <c r="D893" s="153"/>
      <c r="E893" s="146"/>
      <c r="F893" s="146"/>
      <c r="G893" s="146"/>
      <c r="H893" s="134"/>
      <c r="I893" s="146"/>
      <c r="J893" s="134"/>
      <c r="K893" s="42"/>
      <c r="L893" s="145"/>
      <c r="M893" s="146"/>
      <c r="N893" s="134"/>
      <c r="O893" s="134"/>
      <c r="P893" s="146"/>
      <c r="Q893" s="146"/>
      <c r="R893" s="134"/>
      <c r="S893" s="134"/>
      <c r="T893" s="146"/>
      <c r="U893" s="146"/>
      <c r="V893" s="134"/>
      <c r="W893" s="42"/>
      <c r="X893" s="147"/>
      <c r="Y893" s="5"/>
      <c r="Z893" s="75"/>
      <c r="AA893" s="229"/>
      <c r="AB893" s="229"/>
      <c r="AC893" s="230"/>
      <c r="AD893" s="182"/>
      <c r="AE893" s="242"/>
      <c r="AF893" s="154"/>
      <c r="AG893" s="183"/>
      <c r="AH893" s="154"/>
      <c r="AI893" s="183"/>
      <c r="AJ893" s="184"/>
      <c r="AK893" s="185"/>
      <c r="AL893" s="154"/>
      <c r="AM893" s="183"/>
      <c r="AN893" s="154"/>
      <c r="AO893" s="183"/>
      <c r="AP893" s="186"/>
      <c r="AQ893" s="185"/>
      <c r="AR893" s="154"/>
      <c r="AS893" s="183"/>
      <c r="AT893" s="154"/>
      <c r="AU893" s="183"/>
      <c r="AV893" s="187"/>
      <c r="AW893" s="237"/>
      <c r="AX893" s="236"/>
      <c r="AY893" s="6"/>
      <c r="AZ893" s="237"/>
      <c r="BA893" s="237"/>
      <c r="BB893" s="129"/>
      <c r="BC893" s="27"/>
      <c r="BD893" s="237"/>
      <c r="BE893" s="228"/>
      <c r="BF893" s="131"/>
      <c r="BG893" s="131"/>
      <c r="BH893" s="228"/>
      <c r="BI893" s="131"/>
      <c r="BJ893" s="1"/>
      <c r="BN893" s="1"/>
      <c r="BQ893" s="178"/>
      <c r="BX893" s="178"/>
      <c r="CB893" s="178"/>
      <c r="CI893" s="178"/>
      <c r="CL893" s="178"/>
      <c r="CN893" s="1"/>
      <c r="CO893" s="281"/>
      <c r="CP893" s="1"/>
      <c r="CQ893" s="282"/>
      <c r="CR893" s="178"/>
    </row>
    <row r="894" spans="1:99" ht="7" customHeight="1" thickBot="1" x14ac:dyDescent="0.6">
      <c r="A894" s="66"/>
      <c r="B894" s="145"/>
      <c r="C894" s="153"/>
      <c r="D894" s="146"/>
      <c r="E894" s="146"/>
      <c r="F894" s="146"/>
      <c r="G894" s="146"/>
      <c r="H894" s="134"/>
      <c r="I894" s="146"/>
      <c r="J894" s="134"/>
      <c r="K894" s="147"/>
      <c r="L894" s="145"/>
      <c r="M894" s="146"/>
      <c r="N894" s="134"/>
      <c r="O894" s="134"/>
      <c r="P894" s="146"/>
      <c r="Q894" s="146"/>
      <c r="R894" s="134"/>
      <c r="S894" s="134"/>
      <c r="T894" s="146"/>
      <c r="U894" s="146"/>
      <c r="V894" s="134"/>
      <c r="W894" s="42"/>
      <c r="X894" s="147"/>
      <c r="Z894" s="66"/>
      <c r="AA894" s="64"/>
      <c r="AB894" s="64"/>
      <c r="AC894" s="64"/>
      <c r="AD894" s="182"/>
      <c r="AE894" s="242"/>
      <c r="AF894" s="154"/>
      <c r="AG894" s="183"/>
      <c r="AH894" s="154"/>
      <c r="AI894" s="183"/>
      <c r="AJ894" s="184"/>
      <c r="AK894" s="185"/>
      <c r="AL894" s="154"/>
      <c r="AM894" s="183"/>
      <c r="AN894" s="154"/>
      <c r="AO894" s="183"/>
      <c r="AP894" s="186"/>
      <c r="AQ894" s="185"/>
      <c r="AR894" s="154"/>
      <c r="AS894" s="183"/>
      <c r="AT894" s="154"/>
      <c r="AU894" s="183"/>
      <c r="AV894" s="187"/>
    </row>
    <row r="895" spans="1:99" x14ac:dyDescent="0.55000000000000004">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AE895">
        <f>SUM(AD443:AD448)</f>
        <v>190</v>
      </c>
      <c r="AY895" s="45" t="s">
        <v>474</v>
      </c>
      <c r="BB895" s="45" t="s">
        <v>473</v>
      </c>
      <c r="BV895">
        <f>SUM(BV442:BV894)</f>
        <v>321469</v>
      </c>
    </row>
    <row r="896" spans="1:99" x14ac:dyDescent="0.55000000000000004">
      <c r="B896">
        <f>SUM(B554:B584)</f>
        <v>832</v>
      </c>
      <c r="AA896" s="298">
        <f>+AA881-AA880</f>
        <v>82409</v>
      </c>
      <c r="AE896">
        <f>SUM(AD797:AD893)</f>
        <v>252498</v>
      </c>
      <c r="AI896" s="258">
        <f>SUM(AI189:AI558)</f>
        <v>205</v>
      </c>
      <c r="AJ896">
        <f>SUM(AI797:AI893)</f>
        <v>8638</v>
      </c>
      <c r="AT896" s="45">
        <f>+AU890+AU889+AU888+AU887+AU886+AU885+AU884</f>
        <v>863</v>
      </c>
      <c r="AV896">
        <f>SUM(AU854:AU893)</f>
        <v>1807</v>
      </c>
      <c r="AY896" s="45">
        <f>SUM(AY359:AY413)</f>
        <v>69</v>
      </c>
      <c r="BB896" s="45">
        <f>SUM(BB374:BB413)</f>
        <v>941</v>
      </c>
    </row>
    <row r="897" spans="1:51" x14ac:dyDescent="0.55000000000000004">
      <c r="L897">
        <f>SUM(L97:L896)</f>
        <v>689432</v>
      </c>
      <c r="P897">
        <f>SUM(P97:P896)</f>
        <v>30856</v>
      </c>
      <c r="AD897">
        <f>SUM(AD188:AD194)</f>
        <v>82</v>
      </c>
      <c r="AF897" s="350" t="s">
        <v>889</v>
      </c>
      <c r="AG897" s="350"/>
      <c r="AH897" s="350"/>
      <c r="AI897" s="350"/>
      <c r="AJ897">
        <f>SUM(AI797:AI827)</f>
        <v>7081</v>
      </c>
      <c r="AV897">
        <f>SUM(AU797:AU827)</f>
        <v>0</v>
      </c>
      <c r="AY897" s="45" t="s">
        <v>685</v>
      </c>
    </row>
    <row r="898" spans="1:51" ht="15" customHeight="1" x14ac:dyDescent="0.55000000000000004">
      <c r="A898" s="129"/>
      <c r="D898">
        <f>SUM(B229:B259)</f>
        <v>435</v>
      </c>
      <c r="Z898" s="129"/>
      <c r="AA898" s="129"/>
      <c r="AB898" s="129"/>
      <c r="AC898" s="129"/>
      <c r="AF898" s="350" t="s">
        <v>890</v>
      </c>
      <c r="AG898" s="350"/>
      <c r="AH898" s="350"/>
      <c r="AI898" s="350"/>
      <c r="AJ898">
        <f>SUM(AI828:AI857)</f>
        <v>1483</v>
      </c>
      <c r="AV898">
        <f>SUM(AU828:AU857)</f>
        <v>12</v>
      </c>
      <c r="AY898" s="45">
        <f>SUM(AY581:AY894)</f>
        <v>1856</v>
      </c>
    </row>
    <row r="899" spans="1:51" x14ac:dyDescent="0.55000000000000004">
      <c r="AB899" s="45" t="s">
        <v>827</v>
      </c>
      <c r="AD899" s="45">
        <f>SUM(AD810:AD816)</f>
        <v>17671</v>
      </c>
      <c r="AE899" s="45"/>
      <c r="AF899" s="45"/>
      <c r="AG899" s="45"/>
      <c r="AH899" s="45"/>
      <c r="AI899" s="45">
        <f>SUM(AI810:AI816)</f>
        <v>1903</v>
      </c>
      <c r="AJ899">
        <f>SUM(AI858:AI893)</f>
        <v>74</v>
      </c>
      <c r="AR899">
        <f>SUM(AQ769:AQ796)</f>
        <v>1699</v>
      </c>
      <c r="AV899">
        <f>SUM(AU857:AU880)</f>
        <v>574</v>
      </c>
    </row>
    <row r="900" spans="1:51" x14ac:dyDescent="0.55000000000000004">
      <c r="AF900">
        <f>SUM(AD188:AD558)</f>
        <v>10740</v>
      </c>
    </row>
    <row r="901" spans="1:51" x14ac:dyDescent="0.55000000000000004">
      <c r="AG901" t="s">
        <v>916</v>
      </c>
      <c r="AJ901">
        <f>SUM(AI857:AI888)</f>
        <v>80</v>
      </c>
    </row>
  </sheetData>
  <mergeCells count="35">
    <mergeCell ref="AF897:AI897"/>
    <mergeCell ref="AF898:AI898"/>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5"/>
  <sheetViews>
    <sheetView zoomScaleNormal="100" workbookViewId="0">
      <pane xSplit="3" ySplit="1" topLeftCell="D642" activePane="bottomRight" state="frozen"/>
      <selection pane="topRight" activeCell="C1" sqref="C1"/>
      <selection pane="bottomLeft" activeCell="A2" sqref="A2"/>
      <selection pane="bottomRight" activeCell="E655" sqref="E655"/>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4"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f t="shared" ref="B653" si="386">SUM(D653:AF653)-J653</f>
        <v>17</v>
      </c>
      <c r="C653" s="1">
        <v>44714</v>
      </c>
      <c r="D653">
        <v>2</v>
      </c>
      <c r="E653">
        <v>2</v>
      </c>
      <c r="G653">
        <v>4</v>
      </c>
      <c r="I653">
        <v>7</v>
      </c>
      <c r="J653" s="264">
        <f t="shared" si="308"/>
        <v>2</v>
      </c>
      <c r="M653">
        <v>1</v>
      </c>
      <c r="AC653">
        <v>1</v>
      </c>
      <c r="AG653" s="1">
        <f t="shared" ref="AG653" si="387">+C653</f>
        <v>44714</v>
      </c>
      <c r="AH653" s="265">
        <f t="shared" ref="AH653" si="388">+AK653-AI653-AJ653</f>
        <v>15</v>
      </c>
      <c r="AI653" s="265">
        <f t="shared" ref="AI653" si="389">+H653</f>
        <v>0</v>
      </c>
      <c r="AJ653">
        <f t="shared" ref="AJ653" si="390">+D653</f>
        <v>2</v>
      </c>
      <c r="AK653" s="265">
        <f t="shared" ref="AK653" si="391">+B653</f>
        <v>17</v>
      </c>
    </row>
    <row r="654" spans="2:37" ht="17.5" customHeight="1" x14ac:dyDescent="0.55000000000000004">
      <c r="B654" s="264">
        <f t="shared" ref="B654" si="392">SUM(D654:AF654)-J654</f>
        <v>25</v>
      </c>
      <c r="C654" s="1">
        <v>44715</v>
      </c>
      <c r="D654">
        <v>2</v>
      </c>
      <c r="E654">
        <v>4</v>
      </c>
      <c r="F654">
        <v>4</v>
      </c>
      <c r="G654">
        <v>1</v>
      </c>
      <c r="H654">
        <v>2</v>
      </c>
      <c r="I654">
        <v>7</v>
      </c>
      <c r="J654" s="264">
        <f t="shared" si="308"/>
        <v>5</v>
      </c>
      <c r="K654">
        <v>4</v>
      </c>
      <c r="AE654">
        <v>1</v>
      </c>
      <c r="AG654" s="1">
        <f t="shared" ref="AG654" si="393">+C654</f>
        <v>44715</v>
      </c>
      <c r="AH654" s="265">
        <f t="shared" ref="AH654" si="394">+AK654-AI654-AJ654</f>
        <v>21</v>
      </c>
      <c r="AI654" s="265">
        <f t="shared" ref="AI654" si="395">+H654</f>
        <v>2</v>
      </c>
      <c r="AJ654">
        <f t="shared" ref="AJ654" si="396">+D654</f>
        <v>2</v>
      </c>
      <c r="AK654" s="265">
        <f t="shared" ref="AK654" si="397">+B654</f>
        <v>25</v>
      </c>
    </row>
    <row r="655" spans="2:37" ht="17.5" customHeight="1" x14ac:dyDescent="0.55000000000000004">
      <c r="B655" s="264"/>
      <c r="C655" s="1"/>
      <c r="J655" s="264"/>
      <c r="AG655" s="1"/>
      <c r="AH655" s="265"/>
      <c r="AI655" s="265"/>
      <c r="AK655" s="265"/>
    </row>
    <row r="656" spans="2:37" ht="17.5" customHeight="1" x14ac:dyDescent="0.55000000000000004">
      <c r="B656" s="264"/>
      <c r="C656" s="1"/>
      <c r="E656" s="292"/>
      <c r="J656" s="264"/>
      <c r="AG656" s="1"/>
      <c r="AH656" s="265"/>
      <c r="AI656" s="265"/>
    </row>
    <row r="657" spans="2:38" x14ac:dyDescent="0.55000000000000004">
      <c r="B657" s="239"/>
      <c r="C657" s="1"/>
      <c r="AG657" s="277">
        <v>1</v>
      </c>
    </row>
    <row r="658" spans="2:38" s="263" customFormat="1" ht="5" customHeight="1" x14ac:dyDescent="0.55000000000000004">
      <c r="B658" s="262"/>
      <c r="C658" s="261"/>
      <c r="AF658" s="5"/>
    </row>
    <row r="659" spans="2:38" ht="5.5" customHeight="1" x14ac:dyDescent="0.55000000000000004">
      <c r="B659" s="255"/>
      <c r="C659" s="1"/>
    </row>
    <row r="660" spans="2:38" x14ac:dyDescent="0.55000000000000004">
      <c r="B660">
        <f>SUM(B2:B659)</f>
        <v>16413</v>
      </c>
      <c r="C660" s="1" t="s">
        <v>348</v>
      </c>
      <c r="D660" s="27">
        <f t="shared" ref="D660:J660" si="398">SUM(D2:D659)</f>
        <v>4122</v>
      </c>
      <c r="E660" s="27">
        <f t="shared" si="398"/>
        <v>3583</v>
      </c>
      <c r="F660" s="27">
        <f t="shared" si="398"/>
        <v>1272</v>
      </c>
      <c r="G660">
        <f t="shared" si="398"/>
        <v>994</v>
      </c>
      <c r="H660">
        <f t="shared" si="398"/>
        <v>1502</v>
      </c>
      <c r="I660" s="27">
        <f t="shared" si="398"/>
        <v>1136</v>
      </c>
      <c r="J660" s="27">
        <f t="shared" si="398"/>
        <v>3804</v>
      </c>
      <c r="K660">
        <f t="shared" ref="K660:AE660" si="399">SUM(K2:K659)</f>
        <v>574</v>
      </c>
      <c r="L660">
        <f t="shared" si="399"/>
        <v>14</v>
      </c>
      <c r="M660">
        <f t="shared" si="399"/>
        <v>42</v>
      </c>
      <c r="N660">
        <f t="shared" si="399"/>
        <v>107</v>
      </c>
      <c r="O660" s="27">
        <f t="shared" si="399"/>
        <v>371</v>
      </c>
      <c r="P660">
        <f t="shared" si="399"/>
        <v>18</v>
      </c>
      <c r="Q660">
        <f t="shared" si="399"/>
        <v>26</v>
      </c>
      <c r="R660">
        <f t="shared" si="399"/>
        <v>206</v>
      </c>
      <c r="S660">
        <f t="shared" si="399"/>
        <v>49</v>
      </c>
      <c r="T660">
        <f t="shared" si="399"/>
        <v>120</v>
      </c>
      <c r="U660">
        <f t="shared" si="399"/>
        <v>132</v>
      </c>
      <c r="V660">
        <f t="shared" si="399"/>
        <v>206</v>
      </c>
      <c r="W660">
        <f t="shared" si="399"/>
        <v>9</v>
      </c>
      <c r="X660">
        <f t="shared" si="399"/>
        <v>59</v>
      </c>
      <c r="Y660">
        <f t="shared" si="399"/>
        <v>177</v>
      </c>
      <c r="Z660">
        <f t="shared" si="399"/>
        <v>162</v>
      </c>
      <c r="AA660">
        <f t="shared" si="399"/>
        <v>1</v>
      </c>
      <c r="AB660">
        <f t="shared" si="399"/>
        <v>380</v>
      </c>
      <c r="AC660">
        <f t="shared" si="399"/>
        <v>69</v>
      </c>
      <c r="AD660">
        <f t="shared" si="399"/>
        <v>542</v>
      </c>
      <c r="AE660">
        <f t="shared" si="399"/>
        <v>540</v>
      </c>
      <c r="AL660" s="265"/>
    </row>
    <row r="661" spans="2:38" x14ac:dyDescent="0.55000000000000004">
      <c r="C661" s="1"/>
    </row>
    <row r="662" spans="2:38" ht="5" customHeight="1" x14ac:dyDescent="0.55000000000000004">
      <c r="C662" s="1"/>
    </row>
    <row r="665" spans="2:38" x14ac:dyDescent="0.55000000000000004">
      <c r="B665" s="239"/>
      <c r="K66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L133" sqref="L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9"/>
  <sheetViews>
    <sheetView topLeftCell="A2" workbookViewId="0">
      <pane xSplit="2" ySplit="2" topLeftCell="C689" activePane="bottomRight" state="frozen"/>
      <selection activeCell="O24" sqref="O24"/>
      <selection pane="topRight" activeCell="O24" sqref="O24"/>
      <selection pane="bottomLeft" activeCell="O24" sqref="O24"/>
      <selection pane="bottomRight" activeCell="G696" sqref="G69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 t="shared" ref="A689:A695" si="966">+A688+1</f>
        <v>691</v>
      </c>
      <c r="B689" s="248"/>
      <c r="C689" s="45"/>
      <c r="D689" t="s">
        <v>914</v>
      </c>
      <c r="E689">
        <v>24</v>
      </c>
      <c r="F689">
        <f t="shared" ref="F689:F695" si="967">+F688+1</f>
        <v>601</v>
      </c>
      <c r="G689" s="1">
        <v>44709</v>
      </c>
      <c r="H689" s="129">
        <v>0</v>
      </c>
      <c r="I689" s="247">
        <f t="shared" ref="I689:I694" si="968">+I688+H689</f>
        <v>1011</v>
      </c>
      <c r="J689" s="129"/>
      <c r="K689" s="252">
        <f t="shared" ref="K689:K694" si="969">+K688+J689</f>
        <v>977</v>
      </c>
      <c r="L689" s="275">
        <f t="shared" ref="L689:L694" si="970">+L688+J689</f>
        <v>78</v>
      </c>
      <c r="M689" s="5"/>
      <c r="N689" s="252">
        <f t="shared" ref="N689:N694" si="971">+N688+M689</f>
        <v>3</v>
      </c>
      <c r="O689" s="129">
        <v>0</v>
      </c>
      <c r="P689" s="129"/>
      <c r="Q689" s="6"/>
      <c r="R689" s="276">
        <f t="shared" ref="R689:R694" si="972">+R688+Q689</f>
        <v>352</v>
      </c>
      <c r="S689" s="238">
        <f t="shared" ref="S689:S694" si="973">+S688+Q689</f>
        <v>591</v>
      </c>
      <c r="T689" s="253">
        <f t="shared" ref="T689:T694" si="974">+T688+O689-P689-Q689</f>
        <v>0</v>
      </c>
      <c r="U689" s="278">
        <f t="shared" ref="U689" si="975">+G689</f>
        <v>44709</v>
      </c>
      <c r="V689" s="5">
        <f t="shared" ref="V689" si="976">+H689</f>
        <v>0</v>
      </c>
      <c r="W689" s="27">
        <f t="shared" ref="W689" si="977">+I689</f>
        <v>1011</v>
      </c>
      <c r="X689" s="253">
        <f t="shared" ref="X689:X694" si="978">+X688+V689-J689</f>
        <v>30</v>
      </c>
      <c r="Y689" s="5">
        <f t="shared" ref="Y689" si="979">+O689</f>
        <v>0</v>
      </c>
      <c r="Z689" s="250">
        <f t="shared" ref="Z689:Z694" si="980">+Z688+Y689-P689-Q689</f>
        <v>0</v>
      </c>
    </row>
    <row r="690" spans="1:26" ht="24" customHeight="1" x14ac:dyDescent="0.55000000000000004">
      <c r="A690">
        <f t="shared" si="966"/>
        <v>692</v>
      </c>
      <c r="B690" s="248"/>
      <c r="C690" s="45"/>
      <c r="D690" t="s">
        <v>915</v>
      </c>
      <c r="E690">
        <v>24</v>
      </c>
      <c r="F690">
        <f t="shared" si="967"/>
        <v>602</v>
      </c>
      <c r="G690" s="1">
        <v>44710</v>
      </c>
      <c r="H690" s="129">
        <v>0</v>
      </c>
      <c r="I690" s="247">
        <f t="shared" si="968"/>
        <v>1011</v>
      </c>
      <c r="J690" s="129"/>
      <c r="K690" s="252">
        <f t="shared" si="969"/>
        <v>977</v>
      </c>
      <c r="L690" s="275">
        <f t="shared" si="970"/>
        <v>78</v>
      </c>
      <c r="M690" s="5"/>
      <c r="N690" s="252">
        <f t="shared" si="971"/>
        <v>3</v>
      </c>
      <c r="O690" s="129">
        <v>0</v>
      </c>
      <c r="P690" s="129"/>
      <c r="Q690" s="6"/>
      <c r="R690" s="276">
        <f t="shared" si="972"/>
        <v>352</v>
      </c>
      <c r="S690" s="238">
        <f t="shared" si="973"/>
        <v>591</v>
      </c>
      <c r="T690" s="253">
        <f t="shared" si="974"/>
        <v>0</v>
      </c>
      <c r="U690" s="278">
        <f t="shared" ref="U690" si="981">+G690</f>
        <v>44710</v>
      </c>
      <c r="V690" s="5">
        <f t="shared" ref="V690" si="982">+H690</f>
        <v>0</v>
      </c>
      <c r="W690" s="27">
        <f t="shared" ref="W690" si="983">+I690</f>
        <v>1011</v>
      </c>
      <c r="X690" s="253">
        <f t="shared" si="978"/>
        <v>30</v>
      </c>
      <c r="Y690" s="5">
        <f t="shared" ref="Y690" si="984">+O690</f>
        <v>0</v>
      </c>
      <c r="Z690" s="250">
        <f t="shared" si="980"/>
        <v>0</v>
      </c>
    </row>
    <row r="691" spans="1:26" ht="24" customHeight="1" x14ac:dyDescent="0.55000000000000004">
      <c r="A691">
        <f t="shared" si="966"/>
        <v>693</v>
      </c>
      <c r="B691" s="248"/>
      <c r="C691" s="45"/>
      <c r="D691" t="s">
        <v>917</v>
      </c>
      <c r="E691">
        <v>24</v>
      </c>
      <c r="F691">
        <f t="shared" si="967"/>
        <v>603</v>
      </c>
      <c r="G691" s="1">
        <v>44711</v>
      </c>
      <c r="H691" s="129">
        <v>0</v>
      </c>
      <c r="I691" s="247">
        <f t="shared" si="968"/>
        <v>1011</v>
      </c>
      <c r="J691" s="129"/>
      <c r="K691" s="252">
        <f t="shared" si="969"/>
        <v>977</v>
      </c>
      <c r="L691" s="275">
        <f t="shared" si="970"/>
        <v>78</v>
      </c>
      <c r="M691" s="5"/>
      <c r="N691" s="252">
        <f t="shared" si="971"/>
        <v>3</v>
      </c>
      <c r="O691" s="129">
        <v>0</v>
      </c>
      <c r="P691" s="129"/>
      <c r="Q691" s="6"/>
      <c r="R691" s="276">
        <f t="shared" si="972"/>
        <v>352</v>
      </c>
      <c r="S691" s="238">
        <f t="shared" si="973"/>
        <v>591</v>
      </c>
      <c r="T691" s="253">
        <f t="shared" si="974"/>
        <v>0</v>
      </c>
      <c r="U691" s="278">
        <f t="shared" ref="U691" si="985">+G691</f>
        <v>44711</v>
      </c>
      <c r="V691" s="5">
        <f t="shared" ref="V691" si="986">+H691</f>
        <v>0</v>
      </c>
      <c r="W691" s="27">
        <f t="shared" ref="W691" si="987">+I691</f>
        <v>1011</v>
      </c>
      <c r="X691" s="253">
        <f t="shared" si="978"/>
        <v>30</v>
      </c>
      <c r="Y691" s="5">
        <f t="shared" ref="Y691" si="988">+O691</f>
        <v>0</v>
      </c>
      <c r="Z691" s="250">
        <f t="shared" si="980"/>
        <v>0</v>
      </c>
    </row>
    <row r="692" spans="1:26" ht="24" customHeight="1" x14ac:dyDescent="0.55000000000000004">
      <c r="A692">
        <f t="shared" si="966"/>
        <v>694</v>
      </c>
      <c r="B692" s="248"/>
      <c r="C692" s="45"/>
      <c r="D692" t="s">
        <v>918</v>
      </c>
      <c r="E692">
        <v>24</v>
      </c>
      <c r="F692">
        <f t="shared" si="967"/>
        <v>604</v>
      </c>
      <c r="G692" s="1">
        <v>44712</v>
      </c>
      <c r="H692" s="129">
        <v>0</v>
      </c>
      <c r="I692" s="247">
        <f t="shared" si="968"/>
        <v>1011</v>
      </c>
      <c r="J692" s="129"/>
      <c r="K692" s="252">
        <f t="shared" si="969"/>
        <v>977</v>
      </c>
      <c r="L692" s="275">
        <f t="shared" si="970"/>
        <v>78</v>
      </c>
      <c r="M692" s="5"/>
      <c r="N692" s="252">
        <f t="shared" si="971"/>
        <v>3</v>
      </c>
      <c r="O692" s="129">
        <v>0</v>
      </c>
      <c r="P692" s="129"/>
      <c r="Q692" s="6"/>
      <c r="R692" s="276">
        <f t="shared" si="972"/>
        <v>352</v>
      </c>
      <c r="S692" s="238">
        <f t="shared" si="973"/>
        <v>591</v>
      </c>
      <c r="T692" s="253">
        <f t="shared" si="974"/>
        <v>0</v>
      </c>
      <c r="U692" s="278">
        <f t="shared" ref="U692" si="989">+G692</f>
        <v>44712</v>
      </c>
      <c r="V692" s="5">
        <f t="shared" ref="V692" si="990">+H692</f>
        <v>0</v>
      </c>
      <c r="W692" s="27">
        <f t="shared" ref="W692" si="991">+I692</f>
        <v>1011</v>
      </c>
      <c r="X692" s="253">
        <f t="shared" si="978"/>
        <v>30</v>
      </c>
      <c r="Y692" s="5">
        <f t="shared" ref="Y692" si="992">+O692</f>
        <v>0</v>
      </c>
      <c r="Z692" s="250">
        <f t="shared" si="980"/>
        <v>0</v>
      </c>
    </row>
    <row r="693" spans="1:26" ht="24" customHeight="1" x14ac:dyDescent="0.55000000000000004">
      <c r="A693">
        <f t="shared" si="966"/>
        <v>695</v>
      </c>
      <c r="B693" s="248"/>
      <c r="C693" s="45"/>
      <c r="D693" t="s">
        <v>919</v>
      </c>
      <c r="E693">
        <v>24</v>
      </c>
      <c r="F693">
        <f t="shared" si="967"/>
        <v>605</v>
      </c>
      <c r="G693" s="1">
        <v>44713</v>
      </c>
      <c r="H693" s="129">
        <v>0</v>
      </c>
      <c r="I693" s="247">
        <f t="shared" si="968"/>
        <v>1011</v>
      </c>
      <c r="J693" s="129"/>
      <c r="K693" s="252">
        <f t="shared" si="969"/>
        <v>977</v>
      </c>
      <c r="L693" s="275">
        <f t="shared" si="970"/>
        <v>78</v>
      </c>
      <c r="M693" s="5"/>
      <c r="N693" s="252">
        <f t="shared" si="971"/>
        <v>3</v>
      </c>
      <c r="O693" s="129">
        <v>0</v>
      </c>
      <c r="P693" s="129"/>
      <c r="Q693" s="6"/>
      <c r="R693" s="276">
        <f t="shared" si="972"/>
        <v>352</v>
      </c>
      <c r="S693" s="238">
        <f t="shared" si="973"/>
        <v>591</v>
      </c>
      <c r="T693" s="253">
        <f t="shared" si="974"/>
        <v>0</v>
      </c>
      <c r="U693" s="278">
        <f t="shared" ref="U693" si="993">+G693</f>
        <v>44713</v>
      </c>
      <c r="V693" s="5">
        <f t="shared" ref="V693" si="994">+H693</f>
        <v>0</v>
      </c>
      <c r="W693" s="27">
        <f t="shared" ref="W693" si="995">+I693</f>
        <v>1011</v>
      </c>
      <c r="X693" s="253">
        <f t="shared" si="978"/>
        <v>30</v>
      </c>
      <c r="Y693" s="5">
        <f t="shared" ref="Y693" si="996">+O693</f>
        <v>0</v>
      </c>
      <c r="Z693" s="250">
        <f t="shared" si="980"/>
        <v>0</v>
      </c>
    </row>
    <row r="694" spans="1:26" ht="24" customHeight="1" x14ac:dyDescent="0.55000000000000004">
      <c r="A694">
        <f t="shared" si="966"/>
        <v>696</v>
      </c>
      <c r="B694" s="248"/>
      <c r="C694" s="45"/>
      <c r="D694" t="s">
        <v>920</v>
      </c>
      <c r="E694">
        <v>24</v>
      </c>
      <c r="F694">
        <f t="shared" si="967"/>
        <v>606</v>
      </c>
      <c r="G694" s="1">
        <v>44714</v>
      </c>
      <c r="H694" s="129">
        <v>0</v>
      </c>
      <c r="I694" s="247">
        <f t="shared" si="968"/>
        <v>1011</v>
      </c>
      <c r="J694" s="129"/>
      <c r="K694" s="252">
        <f t="shared" si="969"/>
        <v>977</v>
      </c>
      <c r="L694" s="275">
        <f t="shared" si="970"/>
        <v>78</v>
      </c>
      <c r="M694" s="5"/>
      <c r="N694" s="252">
        <f t="shared" si="971"/>
        <v>3</v>
      </c>
      <c r="O694" s="129">
        <v>0</v>
      </c>
      <c r="P694" s="129"/>
      <c r="Q694" s="6"/>
      <c r="R694" s="276">
        <f t="shared" si="972"/>
        <v>352</v>
      </c>
      <c r="S694" s="238">
        <f t="shared" si="973"/>
        <v>591</v>
      </c>
      <c r="T694" s="253">
        <f t="shared" si="974"/>
        <v>0</v>
      </c>
      <c r="U694" s="278">
        <f t="shared" ref="U694" si="997">+G694</f>
        <v>44714</v>
      </c>
      <c r="V694" s="5">
        <f t="shared" ref="V694" si="998">+H694</f>
        <v>0</v>
      </c>
      <c r="W694" s="27">
        <f t="shared" ref="W694" si="999">+I694</f>
        <v>1011</v>
      </c>
      <c r="X694" s="253">
        <f t="shared" si="978"/>
        <v>30</v>
      </c>
      <c r="Y694" s="5">
        <f t="shared" ref="Y694" si="1000">+O694</f>
        <v>0</v>
      </c>
      <c r="Z694" s="250">
        <f t="shared" si="980"/>
        <v>0</v>
      </c>
    </row>
    <row r="695" spans="1:26" ht="24" customHeight="1" x14ac:dyDescent="0.55000000000000004">
      <c r="A695">
        <f t="shared" si="966"/>
        <v>697</v>
      </c>
      <c r="B695" s="248"/>
      <c r="C695" s="45"/>
      <c r="D695" t="s">
        <v>921</v>
      </c>
      <c r="E695">
        <v>24</v>
      </c>
      <c r="F695">
        <f t="shared" si="967"/>
        <v>607</v>
      </c>
      <c r="G695" s="1">
        <v>44715</v>
      </c>
      <c r="H695" s="129">
        <v>0</v>
      </c>
      <c r="I695" s="247">
        <f t="shared" ref="I695" si="1001">+I694+H695</f>
        <v>1011</v>
      </c>
      <c r="J695" s="129"/>
      <c r="K695" s="252">
        <f t="shared" ref="K695" si="1002">+K694+J695</f>
        <v>977</v>
      </c>
      <c r="L695" s="275">
        <f t="shared" ref="L695" si="1003">+L694+J695</f>
        <v>78</v>
      </c>
      <c r="M695" s="5"/>
      <c r="N695" s="252">
        <f t="shared" ref="N695" si="1004">+N694+M695</f>
        <v>3</v>
      </c>
      <c r="O695" s="129">
        <v>0</v>
      </c>
      <c r="P695" s="129"/>
      <c r="Q695" s="6"/>
      <c r="R695" s="276">
        <f t="shared" ref="R695" si="1005">+R694+Q695</f>
        <v>352</v>
      </c>
      <c r="S695" s="238">
        <f t="shared" ref="S695" si="1006">+S694+Q695</f>
        <v>591</v>
      </c>
      <c r="T695" s="253">
        <f t="shared" ref="T695" si="1007">+T694+O695-P695-Q695</f>
        <v>0</v>
      </c>
      <c r="U695" s="278">
        <f t="shared" ref="U695" si="1008">+G695</f>
        <v>44715</v>
      </c>
      <c r="V695" s="5">
        <f t="shared" ref="V695" si="1009">+H695</f>
        <v>0</v>
      </c>
      <c r="W695" s="27">
        <f t="shared" ref="W695" si="1010">+I695</f>
        <v>1011</v>
      </c>
      <c r="X695" s="253">
        <f t="shared" ref="X695" si="1011">+X694+V695-J695</f>
        <v>30</v>
      </c>
      <c r="Y695" s="5">
        <f t="shared" ref="Y695" si="1012">+O695</f>
        <v>0</v>
      </c>
      <c r="Z695" s="250">
        <f t="shared" ref="Z695" si="1013">+Z694+Y695-P695-Q695</f>
        <v>0</v>
      </c>
    </row>
    <row r="696" spans="1:26" ht="24" customHeight="1" x14ac:dyDescent="0.55000000000000004">
      <c r="B696" s="248"/>
      <c r="C696" s="45"/>
      <c r="G696" s="1"/>
      <c r="H696" s="129"/>
      <c r="I696" s="247"/>
      <c r="J696" s="129"/>
      <c r="K696" s="252"/>
      <c r="L696" s="275"/>
      <c r="M696" s="5"/>
      <c r="N696" s="252"/>
      <c r="O696" s="129"/>
      <c r="P696" s="129"/>
      <c r="Q696" s="6"/>
      <c r="R696" s="276"/>
      <c r="S696" s="238"/>
      <c r="T696" s="253"/>
      <c r="U696" s="278"/>
      <c r="V696" s="5"/>
      <c r="W696" s="27"/>
      <c r="X696" s="253"/>
      <c r="Y696" s="5"/>
      <c r="Z696" s="250"/>
    </row>
    <row r="697" spans="1:26" x14ac:dyDescent="0.55000000000000004">
      <c r="B697" s="248"/>
      <c r="C697" s="45"/>
      <c r="G697" s="1"/>
      <c r="H697" s="128"/>
      <c r="I697" s="285"/>
      <c r="J697" s="128"/>
      <c r="K697" s="286"/>
      <c r="L697" s="287"/>
      <c r="M697" s="285"/>
      <c r="N697" s="286"/>
      <c r="O697" s="128"/>
      <c r="P697" s="285"/>
      <c r="Q697" s="288"/>
      <c r="R697" s="289"/>
      <c r="S697" s="288"/>
      <c r="T697" s="128"/>
      <c r="U697" s="290"/>
      <c r="V697" s="285"/>
      <c r="W697" s="285"/>
      <c r="X697" s="128"/>
      <c r="Y697" s="285"/>
      <c r="Z697" s="128"/>
    </row>
    <row r="698" spans="1:26" ht="7.5" customHeight="1" x14ac:dyDescent="0.55000000000000004">
      <c r="H698" s="285"/>
      <c r="I698" s="285"/>
      <c r="J698" s="285"/>
      <c r="K698" s="285"/>
      <c r="L698" s="291"/>
      <c r="M698" s="285"/>
      <c r="N698" s="285"/>
      <c r="O698" s="285"/>
      <c r="P698" s="285"/>
      <c r="Q698" s="285"/>
      <c r="R698" s="291"/>
      <c r="S698" s="285"/>
      <c r="T698" s="285"/>
      <c r="U698" s="285"/>
      <c r="V698" s="285"/>
      <c r="W698" s="285"/>
      <c r="X698" s="128"/>
      <c r="Y698" s="285"/>
      <c r="Z698" s="128"/>
    </row>
    <row r="699" spans="1:26" x14ac:dyDescent="0.55000000000000004">
      <c r="H699" s="285"/>
      <c r="I699" s="285"/>
      <c r="J699" s="285"/>
      <c r="K699" s="285"/>
      <c r="L699" s="291"/>
      <c r="M699" s="285"/>
      <c r="N699" s="285"/>
      <c r="O699" s="285"/>
      <c r="P699" s="285"/>
      <c r="Q699" s="285"/>
      <c r="R699" s="291"/>
      <c r="S699" s="285"/>
      <c r="T699" s="285"/>
      <c r="U699" s="285"/>
      <c r="V699" s="285"/>
      <c r="W699" s="285"/>
      <c r="X699" s="128"/>
      <c r="Y699" s="285"/>
      <c r="Z69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0" t="s">
        <v>2</v>
      </c>
      <c r="C4" s="35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0" t="s">
        <v>38</v>
      </c>
      <c r="CI4" s="350"/>
      <c r="CJ4" s="350"/>
      <c r="CK4" s="350"/>
      <c r="CL4" s="350"/>
    </row>
    <row r="5" spans="2:90" x14ac:dyDescent="0.55000000000000004">
      <c r="B5" t="s">
        <v>3</v>
      </c>
      <c r="C5" t="s">
        <v>1</v>
      </c>
      <c r="D5" s="350" t="s">
        <v>4</v>
      </c>
      <c r="E5" s="35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2022-06-04T07:03:32Z</dcterms:modified>
</cp:coreProperties>
</file>