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9D182FD5-1508-476F-B5A3-9C41B10B0308}"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708" i="6" l="1"/>
  <c r="Z708" i="6" s="1"/>
  <c r="V708" i="6"/>
  <c r="X708" i="6" s="1"/>
  <c r="U708" i="6"/>
  <c r="T708" i="6"/>
  <c r="S708" i="6"/>
  <c r="R708" i="6"/>
  <c r="N708" i="6"/>
  <c r="L708" i="6"/>
  <c r="K708" i="6"/>
  <c r="I708" i="6"/>
  <c r="W708" i="6" s="1"/>
  <c r="F708" i="6"/>
  <c r="A708" i="6"/>
  <c r="AJ667" i="7"/>
  <c r="AI667" i="7"/>
  <c r="AG667" i="7"/>
  <c r="J667" i="7"/>
  <c r="B667" i="7" s="1"/>
  <c r="AK667" i="7" s="1"/>
  <c r="AH667" i="7" s="1"/>
  <c r="Y904" i="5"/>
  <c r="CU904" i="5"/>
  <c r="CT904" i="5"/>
  <c r="CS904" i="5"/>
  <c r="CR904" i="5"/>
  <c r="CQ904" i="5"/>
  <c r="CP904" i="5"/>
  <c r="CO904" i="5"/>
  <c r="CN904" i="5"/>
  <c r="CM904" i="5"/>
  <c r="CL904" i="5"/>
  <c r="CK904" i="5"/>
  <c r="CJ904" i="5"/>
  <c r="CI904" i="5"/>
  <c r="CH904" i="5"/>
  <c r="CG904" i="5"/>
  <c r="CF904" i="5"/>
  <c r="CE904" i="5"/>
  <c r="CD904" i="5"/>
  <c r="CC904" i="5"/>
  <c r="CB904" i="5"/>
  <c r="CA904" i="5"/>
  <c r="BZ904" i="5"/>
  <c r="BY904" i="5"/>
  <c r="BX904" i="5"/>
  <c r="BW904" i="5"/>
  <c r="BV904" i="5"/>
  <c r="BT904" i="5"/>
  <c r="BS904" i="5"/>
  <c r="BR904" i="5"/>
  <c r="BQ904" i="5"/>
  <c r="BP904" i="5"/>
  <c r="BO904" i="5"/>
  <c r="BM904" i="5"/>
  <c r="BL904" i="5"/>
  <c r="BK904" i="5"/>
  <c r="BJ904" i="5"/>
  <c r="BN904" i="5" s="1"/>
  <c r="BH904" i="5"/>
  <c r="BF904" i="5"/>
  <c r="BE904" i="5"/>
  <c r="BD904" i="5"/>
  <c r="BC904" i="5"/>
  <c r="BA904" i="5"/>
  <c r="AZ904" i="5"/>
  <c r="AX904" i="5"/>
  <c r="AF905" i="2"/>
  <c r="AE905" i="2"/>
  <c r="AB905" i="2"/>
  <c r="AA905" i="2"/>
  <c r="Z905" i="2"/>
  <c r="X905" i="2"/>
  <c r="W905" i="2"/>
  <c r="P905" i="2"/>
  <c r="O905" i="2"/>
  <c r="M905" i="2"/>
  <c r="K905" i="2"/>
  <c r="H905" i="2"/>
  <c r="Y905" i="2" s="1"/>
  <c r="AT909" i="5"/>
  <c r="AW904" i="5"/>
  <c r="AU904" i="5"/>
  <c r="AS904" i="5"/>
  <c r="AG904" i="5"/>
  <c r="AI904" i="5"/>
  <c r="AQ904" i="5"/>
  <c r="AM904" i="5"/>
  <c r="AK904" i="5"/>
  <c r="AD904" i="5"/>
  <c r="AE904" i="5" s="1"/>
  <c r="AC904" i="5"/>
  <c r="AB904" i="5"/>
  <c r="AA904" i="5"/>
  <c r="Z904" i="5"/>
  <c r="C904" i="5"/>
  <c r="D904" i="5" s="1"/>
  <c r="Y707" i="6"/>
  <c r="V707" i="6"/>
  <c r="U707" i="6"/>
  <c r="AF904" i="2"/>
  <c r="AE904" i="2"/>
  <c r="AA904" i="2"/>
  <c r="Z904" i="2"/>
  <c r="X904" i="2"/>
  <c r="W904" i="2"/>
  <c r="P904" i="2"/>
  <c r="AJ666" i="7"/>
  <c r="AI666" i="7"/>
  <c r="AG666" i="7"/>
  <c r="J666" i="7"/>
  <c r="B666" i="7" s="1"/>
  <c r="AK666" i="7" s="1"/>
  <c r="CR903" i="5"/>
  <c r="CQ903" i="5"/>
  <c r="CP903" i="5"/>
  <c r="CL903" i="5"/>
  <c r="CI903" i="5"/>
  <c r="CG903" i="5"/>
  <c r="CF903" i="5"/>
  <c r="CE903" i="5"/>
  <c r="CD903" i="5"/>
  <c r="CC903" i="5"/>
  <c r="CB903" i="5"/>
  <c r="CA903" i="5"/>
  <c r="BZ903" i="5"/>
  <c r="BY903" i="5"/>
  <c r="BX903" i="5"/>
  <c r="BT903" i="5"/>
  <c r="BS903" i="5"/>
  <c r="BR903" i="5"/>
  <c r="BQ903" i="5"/>
  <c r="BM903" i="5"/>
  <c r="BL903" i="5"/>
  <c r="BK903" i="5" s="1"/>
  <c r="BH903" i="5"/>
  <c r="BF903" i="5"/>
  <c r="BE903" i="5"/>
  <c r="BJ903" i="5" s="1"/>
  <c r="BN903" i="5" s="1"/>
  <c r="AX903" i="5"/>
  <c r="AU903" i="5"/>
  <c r="CT903" i="5" s="1"/>
  <c r="AS903" i="5"/>
  <c r="CU903" i="5" s="1"/>
  <c r="AQ903" i="5"/>
  <c r="CS903" i="5" s="1"/>
  <c r="AM903" i="5"/>
  <c r="AK903" i="5"/>
  <c r="AI903" i="5"/>
  <c r="CM903" i="5" s="1"/>
  <c r="AG903" i="5"/>
  <c r="CK903" i="5" s="1"/>
  <c r="AD903" i="5"/>
  <c r="AC903" i="5"/>
  <c r="AB903" i="5"/>
  <c r="AA903" i="5"/>
  <c r="Z903" i="5"/>
  <c r="CN903" i="5" s="1"/>
  <c r="AF903" i="2"/>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CT902" i="5" s="1"/>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F902" i="2"/>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F901" i="2"/>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AH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AH662" i="7" s="1"/>
  <c r="Y703" i="6"/>
  <c r="V703" i="6"/>
  <c r="U703" i="6"/>
  <c r="Y702" i="6"/>
  <c r="V702" i="6"/>
  <c r="U702" i="6"/>
  <c r="AF900" i="2"/>
  <c r="AE900" i="2"/>
  <c r="AA900" i="2"/>
  <c r="Z900" i="2"/>
  <c r="X900" i="2"/>
  <c r="W900" i="2"/>
  <c r="P900" i="2"/>
  <c r="AF899" i="2"/>
  <c r="AE899" i="2"/>
  <c r="AA899" i="2"/>
  <c r="Z899" i="2"/>
  <c r="X899" i="2"/>
  <c r="W899" i="2"/>
  <c r="P899" i="2"/>
  <c r="AH664" i="7" l="1"/>
  <c r="BI904" i="5"/>
  <c r="BG904" i="5" s="1"/>
  <c r="I905" i="2"/>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CT899" i="5" s="1"/>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CH898" i="5" s="1"/>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F898" i="2"/>
  <c r="AE898" i="2"/>
  <c r="AA898" i="2"/>
  <c r="Z898" i="2"/>
  <c r="X898" i="2"/>
  <c r="W898" i="2"/>
  <c r="P898" i="2"/>
  <c r="AF897" i="2"/>
  <c r="AE897" i="2"/>
  <c r="AA897" i="2"/>
  <c r="Z897" i="2"/>
  <c r="X897" i="2"/>
  <c r="W897" i="2"/>
  <c r="P897" i="2"/>
  <c r="AH660" i="7" l="1"/>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AH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CT897" i="5" l="1"/>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0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09"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14" i="5" l="1"/>
  <c r="CM857" i="5"/>
  <c r="AV912"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12"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V909" i="5" s="1"/>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1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10" i="5"/>
  <c r="AF839" i="2"/>
  <c r="AE839" i="2"/>
  <c r="AA839" i="2"/>
  <c r="Z839" i="2"/>
  <c r="X839" i="2"/>
  <c r="W839" i="2"/>
  <c r="P839" i="2"/>
  <c r="O673" i="7"/>
  <c r="G673"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11"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11"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1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10"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09" i="5"/>
  <c r="AJ909" i="5"/>
  <c r="AJ910"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12"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09"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11" i="5"/>
  <c r="AS581" i="5"/>
  <c r="CU581" i="5" s="1"/>
  <c r="AG581" i="5"/>
  <c r="CK581" i="5" s="1"/>
  <c r="X67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7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7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7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08" i="5" s="1"/>
  <c r="CJ443" i="5"/>
  <c r="AE908"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09" i="5"/>
  <c r="CL378" i="5" l="1"/>
  <c r="CI378" i="5"/>
  <c r="CE378" i="5"/>
  <c r="CD378" i="5"/>
  <c r="CC378" i="5"/>
  <c r="CB378" i="5"/>
  <c r="CA378" i="5"/>
  <c r="BZ378" i="5"/>
  <c r="BY378" i="5"/>
  <c r="BX378" i="5"/>
  <c r="BT378" i="5"/>
  <c r="BS378" i="5"/>
  <c r="BR378" i="5"/>
  <c r="BQ378" i="5"/>
  <c r="BL378" i="5"/>
  <c r="BM378" i="5"/>
  <c r="BH378" i="5"/>
  <c r="BF378" i="5"/>
  <c r="BB909"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73"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73" i="7"/>
  <c r="AD673" i="7"/>
  <c r="AB673" i="7"/>
  <c r="Y673" i="7"/>
  <c r="N673" i="7"/>
  <c r="E673"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7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1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0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13"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1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1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BI382" i="5"/>
  <c r="BG382" i="5" s="1"/>
  <c r="H304" i="2"/>
  <c r="Y303" i="2"/>
  <c r="M275" i="2"/>
  <c r="AB274" i="2"/>
  <c r="I274" i="2"/>
  <c r="D903" i="5" l="1"/>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73" i="7"/>
  <c r="T673" i="7"/>
  <c r="R673" i="7"/>
  <c r="Z673" i="7"/>
  <c r="AC67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73" i="7"/>
  <c r="AJ371" i="7"/>
  <c r="S673" i="7"/>
  <c r="B371" i="7"/>
  <c r="AK371" i="7" s="1"/>
  <c r="U673"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73" i="7"/>
  <c r="K673" i="7"/>
  <c r="AJ392" i="7"/>
  <c r="I673" i="7"/>
  <c r="B392" i="7"/>
  <c r="AK392" i="7" s="1"/>
  <c r="Y897" i="2" l="1"/>
  <c r="H898" i="2"/>
  <c r="H899" i="2" s="1"/>
  <c r="H900" i="2" s="1"/>
  <c r="H901" i="2" s="1"/>
  <c r="H902" i="2" s="1"/>
  <c r="H903" i="2" s="1"/>
  <c r="H904"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4" i="2" l="1"/>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I897" i="2"/>
  <c r="AB896" i="2"/>
  <c r="I896" i="2"/>
  <c r="AB895" i="2"/>
  <c r="I895" i="2"/>
  <c r="AB894" i="2"/>
  <c r="I894" i="2"/>
  <c r="W565" i="6"/>
  <c r="I566" i="6"/>
  <c r="AB904" i="2" l="1"/>
  <c r="I904" i="2"/>
  <c r="AB903" i="2"/>
  <c r="I903" i="2"/>
  <c r="AB902" i="2"/>
  <c r="I902" i="2"/>
  <c r="AB901" i="2"/>
  <c r="I901" i="2"/>
  <c r="AB900" i="2"/>
  <c r="I900" i="2"/>
  <c r="AB899" i="2"/>
  <c r="I899" i="2"/>
  <c r="AB898" i="2"/>
  <c r="I898" i="2"/>
  <c r="W566" i="6"/>
  <c r="I567" i="6"/>
  <c r="W567" i="6" l="1"/>
  <c r="I568" i="6"/>
  <c r="W568" i="6" l="1"/>
  <c r="I569" i="6"/>
  <c r="W569" i="6" l="1"/>
  <c r="I570" i="6"/>
  <c r="W570" i="6" l="1"/>
  <c r="I571" i="6"/>
  <c r="W571" i="6" l="1"/>
  <c r="I572" i="6"/>
  <c r="W572" i="6" l="1"/>
  <c r="I573" i="6"/>
  <c r="W573" i="6" l="1"/>
  <c r="I574" i="6"/>
  <c r="W574" i="6" l="1"/>
  <c r="I575" i="6"/>
  <c r="W575" i="6" l="1"/>
  <c r="I576" i="6"/>
  <c r="W576" i="6" l="1"/>
  <c r="I577" i="6"/>
  <c r="F673" i="7"/>
  <c r="AJ536" i="7"/>
  <c r="H673" i="7"/>
  <c r="AI536" i="7"/>
  <c r="B536" i="7"/>
  <c r="AK536" i="7" s="1"/>
  <c r="L673"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73" i="7"/>
  <c r="B573" i="7"/>
  <c r="AK573" i="7" s="1"/>
  <c r="AJ573" i="7"/>
  <c r="B673"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s="1"/>
</calcChain>
</file>

<file path=xl/sharedStrings.xml><?xml version="1.0" encoding="utf-8"?>
<sst xmlns="http://schemas.openxmlformats.org/spreadsheetml/2006/main" count="1237" uniqueCount="935">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</sst>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国家衛健委発表に基づく感染状況!$AE$374:$AE$908</c:f>
              <c:numCache>
                <c:formatCode>m"月"d"日"</c:formatCode>
                <c:ptCount val="53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numCache>
            </c:numRef>
          </c:cat>
          <c:val>
            <c:numRef>
              <c:f>国家衛健委発表に基づく感染状況!$AF$374:$AF$908</c:f>
              <c:numCache>
                <c:formatCode>#,##0_);[Red]\(#,##0\)</c:formatCode>
                <c:ptCount val="53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省市別輸入症例数変化!$C$2:$C$670</c:f>
              <c:numCache>
                <c:formatCode>m"月"d"日"</c:formatCode>
                <c:ptCount val="6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numCache>
            </c:numRef>
          </c:cat>
          <c:val>
            <c:numRef>
              <c:f>省市別輸入症例数変化!$D$2:$D$670</c:f>
              <c:numCache>
                <c:formatCode>General</c:formatCode>
                <c:ptCount val="66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省市別輸入症例数変化!$C$2:$C$670</c:f>
              <c:numCache>
                <c:formatCode>m"月"d"日"</c:formatCode>
                <c:ptCount val="6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numCache>
            </c:numRef>
          </c:cat>
          <c:val>
            <c:numRef>
              <c:f>省市別輸入症例数変化!$E$2:$E$670</c:f>
              <c:numCache>
                <c:formatCode>General</c:formatCode>
                <c:ptCount val="66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省市別輸入症例数変化!$C$2:$C$670</c:f>
              <c:numCache>
                <c:formatCode>m"月"d"日"</c:formatCode>
                <c:ptCount val="6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numCache>
            </c:numRef>
          </c:cat>
          <c:val>
            <c:numRef>
              <c:f>省市別輸入症例数変化!$F$2:$F$670</c:f>
              <c:numCache>
                <c:formatCode>General</c:formatCode>
                <c:ptCount val="66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省市別輸入症例数変化!$C$2:$C$670</c:f>
              <c:numCache>
                <c:formatCode>m"月"d"日"</c:formatCode>
                <c:ptCount val="6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numCache>
            </c:numRef>
          </c:cat>
          <c:val>
            <c:numRef>
              <c:f>省市別輸入症例数変化!$G$2:$G$670</c:f>
              <c:numCache>
                <c:formatCode>General</c:formatCode>
                <c:ptCount val="66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省市別輸入症例数変化!$C$2:$C$670</c:f>
              <c:numCache>
                <c:formatCode>m"月"d"日"</c:formatCode>
                <c:ptCount val="6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numCache>
            </c:numRef>
          </c:cat>
          <c:val>
            <c:numRef>
              <c:f>省市別輸入症例数変化!$H$2:$H$670</c:f>
              <c:numCache>
                <c:formatCode>General</c:formatCode>
                <c:ptCount val="66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省市別輸入症例数変化!$C$2:$C$670</c:f>
              <c:numCache>
                <c:formatCode>m"月"d"日"</c:formatCode>
                <c:ptCount val="6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numCache>
            </c:numRef>
          </c:cat>
          <c:val>
            <c:numRef>
              <c:f>省市別輸入症例数変化!$I$2:$I$670</c:f>
              <c:numCache>
                <c:formatCode>General</c:formatCode>
                <c:ptCount val="66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省市別輸入症例数変化!$C$2:$C$670</c:f>
              <c:numCache>
                <c:formatCode>m"月"d"日"</c:formatCode>
                <c:ptCount val="6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numCache>
            </c:numRef>
          </c:cat>
          <c:val>
            <c:numRef>
              <c:f>省市別輸入症例数変化!$J$2:$J$670</c:f>
              <c:numCache>
                <c:formatCode>0_);[Red]\(0\)</c:formatCode>
                <c:ptCount val="66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香港マカオ台湾の患者・海外輸入症例・無症状病原体保有者!$BR$29:$BR$907</c:f>
              <c:numCache>
                <c:formatCode>General</c:formatCode>
                <c:ptCount val="87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香港マカオ台湾の患者・海外輸入症例・無症状病原体保有者!$BS$29:$BS$907</c:f>
              <c:numCache>
                <c:formatCode>General</c:formatCode>
                <c:ptCount val="8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香港マカオ台湾の患者・海外輸入症例・無症状病原体保有者!$BT$29:$BT$907</c:f>
              <c:numCache>
                <c:formatCode>General</c:formatCode>
                <c:ptCount val="87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香港マカオ台湾の患者・海外輸入症例・無症状病原体保有者!$AX$169:$AX$907</c:f>
              <c:numCache>
                <c:formatCode>m"月"d"日"</c:formatCode>
                <c:ptCount val="7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numCache>
            </c:numRef>
          </c:cat>
          <c:val>
            <c:numRef>
              <c:f>香港マカオ台湾の患者・海外輸入症例・無症状病原体保有者!$AY$169:$AY$907</c:f>
              <c:numCache>
                <c:formatCode>General</c:formatCode>
                <c:ptCount val="73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香港マカオ台湾の患者・海外輸入症例・無症状病原体保有者!$AX$169:$AX$907</c:f>
              <c:numCache>
                <c:formatCode>m"月"d"日"</c:formatCode>
                <c:ptCount val="7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numCache>
            </c:numRef>
          </c:cat>
          <c:val>
            <c:numRef>
              <c:f>香港マカオ台湾の患者・海外輸入症例・無症状病原体保有者!$BB$169:$BB$907</c:f>
              <c:numCache>
                <c:formatCode>General</c:formatCode>
                <c:ptCount val="73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香港マカオ台湾の患者・海外輸入症例・無症状病原体保有者!$AX$169:$AX$907</c:f>
              <c:numCache>
                <c:formatCode>m"月"d"日"</c:formatCode>
                <c:ptCount val="7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numCache>
            </c:numRef>
          </c:cat>
          <c:val>
            <c:numRef>
              <c:f>香港マカオ台湾の患者・海外輸入症例・無症状病原体保有者!$AZ$169:$AZ$907</c:f>
              <c:numCache>
                <c:formatCode>General</c:formatCode>
                <c:ptCount val="73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香港マカオ台湾の患者・海外輸入症例・無症状病原体保有者!$AX$169:$AX$907</c:f>
              <c:numCache>
                <c:formatCode>m"月"d"日"</c:formatCode>
                <c:ptCount val="7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numCache>
            </c:numRef>
          </c:cat>
          <c:val>
            <c:numRef>
              <c:f>香港マカオ台湾の患者・海外輸入症例・無症状病原体保有者!$BC$169:$BC$907</c:f>
              <c:numCache>
                <c:formatCode>General</c:formatCode>
                <c:ptCount val="73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香港マカオ台湾の患者・海外輸入症例・無症状病原体保有者!$CR$485:$CR$907</c:f>
              <c:numCache>
                <c:formatCode>m"月"d"日"</c:formatCode>
                <c:ptCount val="42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numCache>
            </c:numRef>
          </c:cat>
          <c:val>
            <c:numRef>
              <c:f>香港マカオ台湾の患者・海外輸入症例・無症状病原体保有者!$CS$485:$CS$907</c:f>
              <c:numCache>
                <c:formatCode>General</c:formatCode>
                <c:ptCount val="42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香港マカオ台湾の患者・海外輸入症例・無症状病原体保有者!$CR$485:$CR$907</c:f>
              <c:numCache>
                <c:formatCode>m"月"d"日"</c:formatCode>
                <c:ptCount val="42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numCache>
            </c:numRef>
          </c:cat>
          <c:val>
            <c:numRef>
              <c:f>香港マカオ台湾の患者・海外輸入症例・無症状病原体保有者!$CT$485:$CT$907</c:f>
              <c:numCache>
                <c:formatCode>General</c:formatCode>
                <c:ptCount val="42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香港マカオ台湾の患者・海外輸入症例・無症状病原体保有者!$BJ$97:$BJ$906</c:f>
              <c:numCache>
                <c:formatCode>m"月"d"日"</c:formatCode>
                <c:ptCount val="8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numCache>
            </c:numRef>
          </c:cat>
          <c:val>
            <c:numRef>
              <c:f>香港マカオ台湾の患者・海外輸入症例・無症状病原体保有者!$BK$97:$BK$906</c:f>
              <c:numCache>
                <c:formatCode>General</c:formatCode>
                <c:ptCount val="81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香港マカオ台湾の患者・海外輸入症例・無症状病原体保有者!$BJ$97:$BJ$906</c:f>
              <c:numCache>
                <c:formatCode>m"月"d"日"</c:formatCode>
                <c:ptCount val="8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numCache>
            </c:numRef>
          </c:cat>
          <c:val>
            <c:numRef>
              <c:f>香港マカオ台湾の患者・海外輸入症例・無症状病原体保有者!$BL$97:$BL$906</c:f>
              <c:numCache>
                <c:formatCode>General</c:formatCode>
                <c:ptCount val="81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香港マカオ台湾の患者・海外輸入症例・無症状病原体保有者!$CM$29:$CM$907</c:f>
              <c:numCache>
                <c:formatCode>General</c:formatCode>
                <c:ptCount val="8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香港マカオ台湾の患者・海外輸入症例・無症状病原体保有者!$CK$29:$CK$907</c:f>
              <c:numCache>
                <c:formatCode>General</c:formatCode>
                <c:ptCount val="8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香港マカオ台湾の患者・海外輸入症例・無症状病原体保有者!$CJ$29:$CJ$907</c:f>
              <c:numCache>
                <c:formatCode>General</c:formatCode>
                <c:ptCount val="8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香港マカオ台湾の患者・海外輸入症例・無症状病原体保有者!$CK$29:$CK$907</c:f>
              <c:numCache>
                <c:formatCode>General</c:formatCode>
                <c:ptCount val="8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香港マカオ台湾の患者・海外輸入症例・無症状病原体保有者!$CI$29:$CI$907</c15:sqref>
                        </c15:formulaRef>
                      </c:ext>
                    </c:extLst>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extLst>
                      <c:ext uri="{02D57815-91ED-43cb-92C2-25804820EDAC}">
                        <c15:formulaRef>
                          <c15:sqref>香港マカオ台湾の患者・海外輸入症例・無症状病原体保有者!$CJ$29:$CJ$907</c15:sqref>
                        </c15:formulaRef>
                      </c:ext>
                    </c:extLst>
                    <c:numCache>
                      <c:formatCode>General</c:formatCode>
                      <c:ptCount val="8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国家衛健委発表に基づく感染状況!$AE$374:$AE$908</c:f>
              <c:numCache>
                <c:formatCode>m"月"d"日"</c:formatCode>
                <c:ptCount val="53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numCache>
            </c:numRef>
          </c:cat>
          <c:val>
            <c:numRef>
              <c:f>国家衛健委発表に基づく感染状況!$AF$374:$AF$908</c:f>
              <c:numCache>
                <c:formatCode>#,##0_);[Red]\(#,##0\)</c:formatCode>
                <c:ptCount val="53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省市別輸入症例数変化!$AG$2:$AG$669</c:f>
              <c:numCache>
                <c:formatCode>m"月"d"日"</c:formatCode>
                <c:ptCount val="6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numCache>
            </c:numRef>
          </c:cat>
          <c:val>
            <c:numRef>
              <c:f>省市別輸入症例数変化!$AH$2:$AH$669</c:f>
              <c:numCache>
                <c:formatCode>0_);[Red]\(0\)</c:formatCode>
                <c:ptCount val="66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省市別輸入症例数変化!$AG$2:$AG$669</c:f>
              <c:numCache>
                <c:formatCode>m"月"d"日"</c:formatCode>
                <c:ptCount val="6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numCache>
            </c:numRef>
          </c:cat>
          <c:val>
            <c:numRef>
              <c:f>省市別輸入症例数変化!$AI$2:$AI$669</c:f>
              <c:numCache>
                <c:formatCode>0_);[Red]\(0\)</c:formatCode>
                <c:ptCount val="66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省市別輸入症例数変化!$AG$2:$AG$669</c:f>
              <c:numCache>
                <c:formatCode>m"月"d"日"</c:formatCode>
                <c:ptCount val="6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numCache>
            </c:numRef>
          </c:cat>
          <c:val>
            <c:numRef>
              <c:f>省市別輸入症例数変化!$AJ$2:$AJ$669</c:f>
              <c:numCache>
                <c:formatCode>General</c:formatCode>
                <c:ptCount val="66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国家衛健委発表に基づく感染状況!$W$27:$W$909</c:f>
              <c:numCache>
                <c:formatCode>m"月"d"日"</c:formatCode>
                <c:ptCount val="8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numCache>
            </c:numRef>
          </c:cat>
          <c:val>
            <c:numRef>
              <c:f>国家衛健委発表に基づく感染状況!$X$27:$X$909</c:f>
              <c:numCache>
                <c:formatCode>#,##0_);[Red]\(#,##0\)</c:formatCode>
                <c:ptCount val="8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国家衛健委発表に基づく感染状況!$W$27:$W$909</c:f>
              <c:numCache>
                <c:formatCode>m"月"d"日"</c:formatCode>
                <c:ptCount val="8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numCache>
            </c:numRef>
          </c:cat>
          <c:val>
            <c:numRef>
              <c:f>国家衛健委発表に基づく感染状況!$Y$27:$Y$909</c:f>
              <c:numCache>
                <c:formatCode>General</c:formatCode>
                <c:ptCount val="8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香港マカオ台湾の患者・海外輸入症例・無症状病原体保有者!$CP$189:$CP$906</c:f>
              <c:numCache>
                <c:formatCode>m"月"d"日"</c:formatCode>
                <c:ptCount val="7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numCache>
            </c:numRef>
          </c:cat>
          <c:val>
            <c:numRef>
              <c:f>香港マカオ台湾の患者・海外輸入症例・無症状病原体保有者!$CQ$189:$CQ$906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香港マカオ台湾の患者・海外輸入症例・無症状病原体保有者!$CN$189:$CN$907</c:f>
              <c:numCache>
                <c:formatCode>m"月"d"日"</c:formatCode>
                <c:ptCount val="7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numCache>
            </c:numRef>
          </c:cat>
          <c:val>
            <c:numRef>
              <c:f>香港マカオ台湾の患者・海外輸入症例・無症状病原体保有者!$CO$189:$CO$907</c:f>
              <c:numCache>
                <c:formatCode>General</c:formatCode>
                <c:ptCount val="71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香港マカオ台湾の患者・海外輸入症例・無症状病原体保有者!$BJ$97:$BJ$906</c:f>
              <c:numCache>
                <c:formatCode>m"月"d"日"</c:formatCode>
                <c:ptCount val="8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numCache>
            </c:numRef>
          </c:cat>
          <c:val>
            <c:numRef>
              <c:f>香港マカオ台湾の患者・海外輸入症例・無症状病原体保有者!$BL$97:$BL$906</c:f>
              <c:numCache>
                <c:formatCode>General</c:formatCode>
                <c:ptCount val="81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香港マカオ台湾の患者・海外輸入症例・無症状病原体保有者!$BJ$97:$BJ$906</c:f>
              <c:numCache>
                <c:formatCode>m"月"d"日"</c:formatCode>
                <c:ptCount val="8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numCache>
            </c:numRef>
          </c:cat>
          <c:val>
            <c:numRef>
              <c:f>香港マカオ台湾の患者・海外輸入症例・無症状病原体保有者!$BK$97:$BK$906</c:f>
              <c:numCache>
                <c:formatCode>General</c:formatCode>
                <c:ptCount val="81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国家衛健委発表に基づく感染状況!$W$27:$W$908</c:f>
              <c:numCache>
                <c:formatCode>m"月"d"日"</c:formatCode>
                <c:ptCount val="8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numCache>
            </c:numRef>
          </c:cat>
          <c:val>
            <c:numRef>
              <c:f>国家衛健委発表に基づく感染状況!$X$27:$X$908</c:f>
              <c:numCache>
                <c:formatCode>#,##0_);[Red]\(#,##0\)</c:formatCode>
                <c:ptCount val="88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国家衛健委発表に基づく感染状況!$W$27:$W$908</c:f>
              <c:numCache>
                <c:formatCode>m"月"d"日"</c:formatCode>
                <c:ptCount val="8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numCache>
            </c:numRef>
          </c:cat>
          <c:val>
            <c:numRef>
              <c:f>国家衛健委発表に基づく感染状況!$Y$27:$Y$908</c:f>
              <c:numCache>
                <c:formatCode>General</c:formatCode>
                <c:ptCount val="88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香港マカオ台湾の患者・海外輸入症例・無症状病原体保有者!$CP$189:$CP$906</c:f>
              <c:numCache>
                <c:formatCode>m"月"d"日"</c:formatCode>
                <c:ptCount val="7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numCache>
            </c:numRef>
          </c:cat>
          <c:val>
            <c:numRef>
              <c:f>香港マカオ台湾の患者・海外輸入症例・無症状病原体保有者!$CQ$189:$CQ$906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香港マカオ台湾の患者・海外輸入症例・無症状病原体保有者!$CN$189:$CN$907</c:f>
              <c:numCache>
                <c:formatCode>m"月"d"日"</c:formatCode>
                <c:ptCount val="7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numCache>
            </c:numRef>
          </c:cat>
          <c:val>
            <c:numRef>
              <c:f>香港マカオ台湾の患者・海外輸入症例・無症状病原体保有者!$CO$189:$CO$907</c:f>
              <c:numCache>
                <c:formatCode>General</c:formatCode>
                <c:ptCount val="71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国家衛健委発表に基づく感染状況!$Z$27:$Z$906</c:f>
              <c:numCache>
                <c:formatCode>m"月"d"日"</c:formatCode>
                <c:ptCount val="8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numCache>
            </c:numRef>
          </c:cat>
          <c:val>
            <c:numRef>
              <c:f>国家衛健委発表に基づく感染状況!$AA$27:$AA$906</c:f>
              <c:numCache>
                <c:formatCode>General</c:formatCode>
                <c:ptCount val="8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国家衛健委発表に基づく感染状況!$Z$27:$Z$906</c:f>
              <c:numCache>
                <c:formatCode>m"月"d"日"</c:formatCode>
                <c:ptCount val="8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numCache>
            </c:numRef>
          </c:cat>
          <c:val>
            <c:numRef>
              <c:f>国家衛健委発表に基づく感染状況!$AB$27:$AB$906</c:f>
              <c:numCache>
                <c:formatCode>General</c:formatCode>
                <c:ptCount val="8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香港マカオ台湾の患者・海外輸入症例・無症状病原体保有者!$BE$70:$BE$907</c:f>
              <c:numCache>
                <c:formatCode>m"月"d"日"</c:formatCode>
                <c:ptCount val="83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numCache>
            </c:numRef>
          </c:cat>
          <c:val>
            <c:numRef>
              <c:f>香港マカオ台湾の患者・海外輸入症例・無症状病原体保有者!$BF$70:$BF$907</c:f>
              <c:numCache>
                <c:formatCode>General</c:formatCode>
                <c:ptCount val="83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香港マカオ台湾の患者・海外輸入症例・無症状病原体保有者!$BE$70:$BE$907</c:f>
              <c:numCache>
                <c:formatCode>m"月"d"日"</c:formatCode>
                <c:ptCount val="83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numCache>
            </c:numRef>
          </c:cat>
          <c:val>
            <c:numRef>
              <c:f>香港マカオ台湾の患者・海外輸入症例・無症状病原体保有者!$BG$70:$BG$907</c:f>
              <c:numCache>
                <c:formatCode>General</c:formatCode>
                <c:ptCount val="83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0900431245264513E-2"/>
          <c:y val="2.987358246060922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香港マカオ台湾の患者・海外輸入症例・無症状病原体保有者!$BY$29:$BY$907</c:f>
              <c:numCache>
                <c:formatCode>General</c:formatCode>
                <c:ptCount val="87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香港マカオ台湾の患者・海外輸入症例・無症状病原体保有者!$BZ$29:$BZ$907</c:f>
              <c:numCache>
                <c:formatCode>General</c:formatCode>
                <c:ptCount val="8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香港マカオ台湾の患者・海外輸入症例・無症状病原体保有者!$CA$29:$CA$907</c:f>
              <c:numCache>
                <c:formatCode>General</c:formatCode>
                <c:ptCount val="8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香港マカオ台湾の患者・海外輸入症例・無症状病原体保有者!$CC$29:$CC$907</c:f>
              <c:numCache>
                <c:formatCode>General</c:formatCode>
                <c:ptCount val="87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香港マカオ台湾の患者・海外輸入症例・無症状病原体保有者!$CD$29:$CD$907</c:f>
              <c:numCache>
                <c:formatCode>General</c:formatCode>
                <c:ptCount val="8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香港マカオ台湾の患者・海外輸入症例・無症状病原体保有者!$CE$29:$CE$907</c:f>
              <c:numCache>
                <c:formatCode>General</c:formatCode>
                <c:ptCount val="8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185314377546717"/>
          <c:y val="0.51420558986897735"/>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香港マカオ台湾の患者・海外輸入症例・無症状病原体保有者!$CM$29:$CM$907</c:f>
              <c:numCache>
                <c:formatCode>General</c:formatCode>
                <c:ptCount val="8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香港マカオ台湾の患者・海外輸入症例・無症状病原体保有者!$CJ$29:$CJ$907</c:f>
              <c:numCache>
                <c:formatCode>General</c:formatCode>
                <c:ptCount val="8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香港マカオ台湾の患者・海外輸入症例・無症状病原体保有者!$CI$29:$CI$907</c:f>
              <c:numCache>
                <c:formatCode>m"月"d"日"</c:formatCode>
                <c:ptCount val="8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numCache>
            </c:numRef>
          </c:cat>
          <c:val>
            <c:numRef>
              <c:f>香港マカオ台湾の患者・海外輸入症例・無症状病原体保有者!$CK$29:$CK$907</c:f>
              <c:numCache>
                <c:formatCode>General</c:formatCode>
                <c:ptCount val="8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香港マカオ台湾の患者・海外輸入症例・無症状病原体保有者!$CP$189:$CP$906</c:f>
              <c:numCache>
                <c:formatCode>m"月"d"日"</c:formatCode>
                <c:ptCount val="7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numCache>
            </c:numRef>
          </c:cat>
          <c:val>
            <c:numRef>
              <c:f>香港マカオ台湾の患者・海外輸入症例・無症状病原体保有者!$CQ$189:$CQ$906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香港マカオ台湾の患者・海外輸入症例・無症状病原体保有者!$CN$189:$CN$907</c:f>
              <c:numCache>
                <c:formatCode>m"月"d"日"</c:formatCode>
                <c:ptCount val="7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numCache>
            </c:numRef>
          </c:cat>
          <c:val>
            <c:numRef>
              <c:f>香港マカオ台湾の患者・海外輸入症例・無症状病原体保有者!$CO$189:$CO$907</c:f>
              <c:numCache>
                <c:formatCode>General</c:formatCode>
                <c:ptCount val="71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27"/>
  <sheetViews>
    <sheetView tabSelected="1" zoomScale="98" zoomScaleNormal="98" workbookViewId="0">
      <pane xSplit="2" ySplit="5" topLeftCell="C897" activePane="bottomRight" state="frozen"/>
      <selection pane="topRight" activeCell="C1" sqref="C1"/>
      <selection pane="bottomLeft" activeCell="A8" sqref="A8"/>
      <selection pane="bottomRight" activeCell="A905" sqref="A905:XFD90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44729</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+G806-香港マカオ台湾の患者・海外輸入症例・無症状病原体保有者!B906</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+G807-香港マカオ台湾の患者・海外輸入症例・無症状病原体保有者!B907</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+G808-香港マカオ台湾の患者・海外輸入症例・無症状病原体保有者!B908</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+G809-香港マカオ台湾の患者・海外輸入症例・無症状病原体保有者!B909</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+G810-香港マカオ台湾の患者・海外輸入症例・無症状病原体保有者!B910</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+G811-香港マカオ台湾の患者・海外輸入症例・無症状病原体保有者!B911</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5" si="353">+J900+K899</f>
        <v>21</v>
      </c>
      <c r="L900" s="48">
        <v>0</v>
      </c>
      <c r="M900" s="89">
        <f t="shared" ref="M900:M905" si="354">+L900+M899</f>
        <v>5226</v>
      </c>
      <c r="N900" s="48">
        <v>57</v>
      </c>
      <c r="O900" s="89">
        <f t="shared" ref="O900:O905" si="355">+N900+O899</f>
        <v>218704</v>
      </c>
      <c r="P900" s="111">
        <f t="shared" ref="P900:P905"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+G900-[1]香港マカオ台湾の患者・海外輸入症例・無症状病原体保有者!B908</f>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+G901-[1]香港マカオ台湾の患者・海外輸入症例・無症状病原体保有者!B909</f>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+G902-[1]香港マカオ台湾の患者・海外輸入症例・無症状病原体保有者!B910</f>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+G903-[1]香港マカオ台湾の患者・海外輸入症例・無症状病原体保有者!B911</f>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 si="362">+G904</f>
        <v>64</v>
      </c>
      <c r="Y904">
        <f t="shared" ref="Y904" si="363">+H904</f>
        <v>225118</v>
      </c>
      <c r="Z904" s="123">
        <f t="shared" si="359"/>
        <v>44727</v>
      </c>
      <c r="AA904">
        <f t="shared" ref="AA904" si="364">+L904</f>
        <v>0</v>
      </c>
      <c r="AB904">
        <f t="shared" ref="AB904" si="365">+M904</f>
        <v>5226</v>
      </c>
      <c r="AC904">
        <v>373</v>
      </c>
      <c r="AE904" s="1">
        <f t="shared" si="361"/>
        <v>44727</v>
      </c>
      <c r="AF904" s="293">
        <f>+G904-[1]香港マカオ台湾の患者・海外輸入症例・無症状病原体保有者!B912</f>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ref="X905" si="366">+G905</f>
        <v>54</v>
      </c>
      <c r="Y905">
        <f t="shared" ref="Y905" si="367">+H905</f>
        <v>225172</v>
      </c>
      <c r="Z905" s="123">
        <f t="shared" si="359"/>
        <v>44728</v>
      </c>
      <c r="AA905">
        <f t="shared" ref="AA905" si="368">+L905</f>
        <v>0</v>
      </c>
      <c r="AB905">
        <f t="shared" ref="AB905" si="369">+M905</f>
        <v>5226</v>
      </c>
      <c r="AC905">
        <v>373</v>
      </c>
      <c r="AE905" s="1">
        <f t="shared" si="361"/>
        <v>44728</v>
      </c>
      <c r="AF905" s="293">
        <f>+G905-[1]香港マカオ台湾の患者・海外輸入症例・無症状病原体保有者!B913</f>
        <v>54</v>
      </c>
    </row>
    <row r="906" spans="2:32" x14ac:dyDescent="0.55000000000000004">
      <c r="B906" s="220"/>
      <c r="C906" s="48"/>
      <c r="D906" s="84"/>
      <c r="E906" s="110"/>
      <c r="F906" s="57"/>
      <c r="G906" s="48"/>
      <c r="H906" s="89"/>
      <c r="I906" s="89"/>
      <c r="J906" s="48"/>
      <c r="K906" s="56"/>
      <c r="L906" s="48"/>
      <c r="M906" s="89"/>
      <c r="N906" s="48"/>
      <c r="O906" s="89"/>
      <c r="P906" s="111"/>
      <c r="Q906" s="57"/>
      <c r="R906" s="48"/>
      <c r="S906" s="118"/>
      <c r="T906" s="57"/>
      <c r="U906" s="78"/>
      <c r="W906" s="1"/>
      <c r="X906" s="122"/>
      <c r="Z906" s="123"/>
      <c r="AE906" s="1"/>
      <c r="AF906" s="293"/>
    </row>
    <row r="907" spans="2:32" x14ac:dyDescent="0.55000000000000004">
      <c r="B907" s="220"/>
      <c r="C907" s="48"/>
      <c r="D907" s="84"/>
      <c r="E907" s="110"/>
      <c r="F907" s="57"/>
      <c r="G907" s="48"/>
      <c r="H907" s="89"/>
      <c r="I907" s="89"/>
      <c r="J907" s="48"/>
      <c r="K907" s="56"/>
      <c r="L907" s="48"/>
      <c r="M907" s="89"/>
      <c r="N907" s="48"/>
      <c r="O907" s="89"/>
      <c r="P907" s="111"/>
      <c r="Q907" s="57"/>
      <c r="R907" s="48"/>
      <c r="S907" s="118"/>
      <c r="T907" s="57"/>
      <c r="U907" s="78"/>
      <c r="W907" s="1"/>
      <c r="X907" s="122"/>
      <c r="Z907" s="123"/>
      <c r="AE907" s="1"/>
      <c r="AF907" s="293"/>
    </row>
    <row r="908" spans="2:32" ht="18.5" thickBot="1" x14ac:dyDescent="0.6">
      <c r="B908" s="66"/>
      <c r="C908" s="59"/>
      <c r="D908" s="49"/>
      <c r="E908" s="61"/>
      <c r="F908" s="60"/>
      <c r="G908" s="48"/>
      <c r="H908" s="89"/>
      <c r="I908" s="89"/>
      <c r="J908" s="59"/>
      <c r="K908" s="56"/>
      <c r="L908" s="48"/>
      <c r="M908" s="89"/>
      <c r="N908" s="48"/>
      <c r="O908" s="89"/>
      <c r="P908" s="111"/>
      <c r="Q908" s="60"/>
      <c r="R908" s="48"/>
      <c r="S908" s="60"/>
      <c r="T908" s="60"/>
      <c r="U908" s="78"/>
      <c r="W908" s="1"/>
      <c r="X908" s="122"/>
      <c r="Z908" s="123"/>
      <c r="AE908" s="1"/>
      <c r="AF908" s="293"/>
    </row>
    <row r="909" spans="2:32" ht="9.5" customHeight="1" thickBot="1" x14ac:dyDescent="0.6">
      <c r="B909" s="66"/>
      <c r="C909" s="79"/>
      <c r="D909" s="80"/>
      <c r="E909" s="82"/>
      <c r="F909" s="95"/>
      <c r="G909" s="79"/>
      <c r="H909" s="82"/>
      <c r="I909" s="82"/>
      <c r="J909" s="79"/>
      <c r="K909" s="82"/>
      <c r="L909" s="79"/>
      <c r="M909" s="82"/>
      <c r="N909" s="83"/>
      <c r="O909" s="81"/>
      <c r="P909" s="94"/>
      <c r="Q909" s="95"/>
      <c r="R909" s="120"/>
      <c r="S909" s="95"/>
      <c r="T909" s="95"/>
      <c r="U909" s="67"/>
      <c r="AF909" s="293"/>
    </row>
    <row r="910" spans="2:32" x14ac:dyDescent="0.55000000000000004">
      <c r="M910" s="296">
        <f>SUM(L845:L862)</f>
        <v>503</v>
      </c>
      <c r="AF910" s="293"/>
    </row>
    <row r="911" spans="2:32" ht="13" customHeight="1" x14ac:dyDescent="0.55000000000000004">
      <c r="E911" s="112"/>
      <c r="F911" s="113"/>
      <c r="G911" s="112" t="s">
        <v>80</v>
      </c>
      <c r="H911" s="113"/>
      <c r="I911" s="113"/>
      <c r="J911" s="113"/>
      <c r="U911" s="72"/>
      <c r="AF911" s="293"/>
    </row>
    <row r="912" spans="2:32" ht="13" customHeight="1" x14ac:dyDescent="0.55000000000000004">
      <c r="E912" s="112" t="s">
        <v>98</v>
      </c>
      <c r="F912" s="113"/>
      <c r="G912" s="300" t="s">
        <v>79</v>
      </c>
      <c r="H912" s="301"/>
      <c r="I912" s="112" t="s">
        <v>106</v>
      </c>
      <c r="J912" s="113"/>
      <c r="AF912" s="293"/>
    </row>
    <row r="913" spans="2:32" ht="13" customHeight="1" x14ac:dyDescent="0.55000000000000004">
      <c r="B913" s="129"/>
      <c r="E913" s="114" t="s">
        <v>108</v>
      </c>
      <c r="F913" s="113"/>
      <c r="G913" s="115"/>
      <c r="H913" s="115"/>
      <c r="I913" s="112" t="s">
        <v>107</v>
      </c>
      <c r="J913" s="113"/>
      <c r="AF913" s="293"/>
    </row>
    <row r="914" spans="2:32" ht="18.5" customHeight="1" x14ac:dyDescent="0.55000000000000004">
      <c r="E914" s="112" t="s">
        <v>96</v>
      </c>
      <c r="F914" s="113"/>
      <c r="G914" s="112" t="s">
        <v>97</v>
      </c>
      <c r="H914" s="113"/>
      <c r="I914" s="113"/>
      <c r="J914" s="113"/>
      <c r="AF914" s="293"/>
    </row>
    <row r="915" spans="2:32" ht="13" customHeight="1" x14ac:dyDescent="0.55000000000000004">
      <c r="E915" s="112" t="s">
        <v>98</v>
      </c>
      <c r="F915" s="113"/>
      <c r="G915" s="112" t="s">
        <v>99</v>
      </c>
      <c r="H915" s="113"/>
      <c r="I915" s="113"/>
      <c r="J915" s="113"/>
      <c r="AF915" s="293"/>
    </row>
    <row r="916" spans="2:32" ht="13" customHeight="1" x14ac:dyDescent="0.55000000000000004">
      <c r="E916" s="112" t="s">
        <v>98</v>
      </c>
      <c r="F916" s="113"/>
      <c r="G916" s="112" t="s">
        <v>100</v>
      </c>
      <c r="H916" s="113"/>
      <c r="I916" s="113"/>
      <c r="J916" s="113"/>
      <c r="AF916" s="293"/>
    </row>
    <row r="917" spans="2:32" ht="13" customHeight="1" x14ac:dyDescent="0.55000000000000004">
      <c r="E917" s="112" t="s">
        <v>101</v>
      </c>
      <c r="F917" s="113"/>
      <c r="G917" s="112" t="s">
        <v>102</v>
      </c>
      <c r="H917" s="113"/>
      <c r="I917" s="113"/>
      <c r="J917" s="113"/>
      <c r="AF917" s="293"/>
    </row>
    <row r="918" spans="2:32" ht="13" customHeight="1" x14ac:dyDescent="0.55000000000000004">
      <c r="E918" s="112" t="s">
        <v>103</v>
      </c>
      <c r="F918" s="113"/>
      <c r="G918" s="112" t="s">
        <v>104</v>
      </c>
      <c r="H918" s="113"/>
      <c r="I918" s="113"/>
      <c r="J918" s="113"/>
      <c r="AF918" s="293"/>
    </row>
    <row r="919" spans="2:32" x14ac:dyDescent="0.55000000000000004">
      <c r="AF919" s="293"/>
    </row>
    <row r="920" spans="2:32" x14ac:dyDescent="0.55000000000000004">
      <c r="AF920" s="293"/>
    </row>
    <row r="921" spans="2:32" x14ac:dyDescent="0.55000000000000004">
      <c r="AF921" s="293"/>
    </row>
    <row r="922" spans="2:32" x14ac:dyDescent="0.55000000000000004">
      <c r="AF922" s="293"/>
    </row>
    <row r="923" spans="2:32" x14ac:dyDescent="0.55000000000000004">
      <c r="AF923" s="293"/>
    </row>
    <row r="924" spans="2:32" x14ac:dyDescent="0.55000000000000004">
      <c r="AF924" s="293"/>
    </row>
    <row r="925" spans="2:32" x14ac:dyDescent="0.55000000000000004">
      <c r="AF925" s="293"/>
    </row>
    <row r="926" spans="2:32" x14ac:dyDescent="0.55000000000000004">
      <c r="AF926" s="293"/>
    </row>
    <row r="927" spans="2:32" x14ac:dyDescent="0.55000000000000004">
      <c r="AF927" s="293"/>
    </row>
  </sheetData>
  <mergeCells count="12">
    <mergeCell ref="G912:H91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14"/>
  <sheetViews>
    <sheetView topLeftCell="A6" zoomScale="96" zoomScaleNormal="96" workbookViewId="0">
      <pane xSplit="1" ySplit="2" topLeftCell="AX69" activePane="bottomRight" state="frozen"/>
      <selection activeCell="A6" sqref="A6"/>
      <selection pane="topRight" activeCell="B6" sqref="B6"/>
      <selection pane="bottomLeft" activeCell="A8" sqref="A8"/>
      <selection pane="bottomRight" activeCell="B905" sqref="B905"/>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5" t="s">
        <v>130</v>
      </c>
      <c r="C4" s="336"/>
      <c r="D4" s="336"/>
      <c r="E4" s="336"/>
      <c r="F4" s="336"/>
      <c r="G4" s="336"/>
      <c r="H4" s="336"/>
      <c r="I4" s="336"/>
      <c r="J4" s="336"/>
      <c r="K4" s="33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7" t="s">
        <v>76</v>
      </c>
      <c r="B5" s="340" t="s">
        <v>134</v>
      </c>
      <c r="C5" s="338"/>
      <c r="D5" s="338"/>
      <c r="E5" s="338"/>
      <c r="F5" s="341" t="s">
        <v>135</v>
      </c>
      <c r="G5" s="338" t="s">
        <v>131</v>
      </c>
      <c r="H5" s="338"/>
      <c r="I5" s="338"/>
      <c r="J5" s="338" t="s">
        <v>132</v>
      </c>
      <c r="K5" s="339"/>
      <c r="L5" s="353" t="s">
        <v>69</v>
      </c>
      <c r="M5" s="354"/>
      <c r="N5" s="357" t="s">
        <v>9</v>
      </c>
      <c r="O5" s="358"/>
      <c r="P5" s="365" t="s">
        <v>128</v>
      </c>
      <c r="Q5" s="366"/>
      <c r="R5" s="366"/>
      <c r="S5" s="367"/>
      <c r="T5" s="373" t="s">
        <v>88</v>
      </c>
      <c r="U5" s="374"/>
      <c r="V5" s="374"/>
      <c r="W5" s="374"/>
      <c r="X5" s="375"/>
      <c r="Y5" s="130"/>
      <c r="Z5" s="327" t="s">
        <v>76</v>
      </c>
      <c r="AA5" s="329" t="s">
        <v>161</v>
      </c>
      <c r="AB5" s="330"/>
      <c r="AC5" s="331"/>
      <c r="AD5" s="321" t="s">
        <v>142</v>
      </c>
      <c r="AE5" s="322"/>
      <c r="AF5" s="323"/>
      <c r="AG5" s="323"/>
      <c r="AH5" s="323"/>
      <c r="AI5" s="323"/>
      <c r="AJ5" s="324"/>
      <c r="AK5" s="361" t="s">
        <v>143</v>
      </c>
      <c r="AL5" s="323"/>
      <c r="AM5" s="323"/>
      <c r="AN5" s="323"/>
      <c r="AO5" s="323"/>
      <c r="AP5" s="362"/>
      <c r="AQ5" s="361" t="s">
        <v>144</v>
      </c>
      <c r="AR5" s="323"/>
      <c r="AS5" s="323"/>
      <c r="AT5" s="323"/>
      <c r="AU5" s="323"/>
      <c r="AV5" s="371"/>
    </row>
    <row r="6" spans="1:97" ht="28.5" customHeight="1" x14ac:dyDescent="0.55000000000000004">
      <c r="A6" s="327"/>
      <c r="B6" s="344" t="s">
        <v>148</v>
      </c>
      <c r="C6" s="345"/>
      <c r="D6" s="348" t="s">
        <v>86</v>
      </c>
      <c r="E6" s="346" t="s">
        <v>136</v>
      </c>
      <c r="F6" s="342"/>
      <c r="G6" s="348" t="s">
        <v>133</v>
      </c>
      <c r="H6" s="348" t="s">
        <v>9</v>
      </c>
      <c r="I6" s="348" t="s">
        <v>86</v>
      </c>
      <c r="J6" s="348" t="s">
        <v>133</v>
      </c>
      <c r="K6" s="349" t="s">
        <v>9</v>
      </c>
      <c r="L6" s="355"/>
      <c r="M6" s="356"/>
      <c r="N6" s="359"/>
      <c r="O6" s="360"/>
      <c r="P6" s="368"/>
      <c r="Q6" s="369"/>
      <c r="R6" s="369"/>
      <c r="S6" s="370"/>
      <c r="T6" s="376"/>
      <c r="U6" s="377"/>
      <c r="V6" s="377"/>
      <c r="W6" s="377"/>
      <c r="X6" s="378"/>
      <c r="Y6" s="130"/>
      <c r="Z6" s="327"/>
      <c r="AA6" s="332"/>
      <c r="AB6" s="333"/>
      <c r="AC6" s="334"/>
      <c r="AD6" s="379" t="s">
        <v>141</v>
      </c>
      <c r="AE6" s="380"/>
      <c r="AF6" s="325"/>
      <c r="AG6" s="325" t="s">
        <v>140</v>
      </c>
      <c r="AH6" s="325"/>
      <c r="AI6" s="325" t="s">
        <v>132</v>
      </c>
      <c r="AJ6" s="326"/>
      <c r="AK6" s="363" t="s">
        <v>141</v>
      </c>
      <c r="AL6" s="325"/>
      <c r="AM6" s="325" t="s">
        <v>140</v>
      </c>
      <c r="AN6" s="325"/>
      <c r="AO6" s="325" t="s">
        <v>132</v>
      </c>
      <c r="AP6" s="364"/>
      <c r="AQ6" s="363" t="s">
        <v>141</v>
      </c>
      <c r="AR6" s="325"/>
      <c r="AS6" s="325" t="s">
        <v>140</v>
      </c>
      <c r="AT6" s="325"/>
      <c r="AU6" s="325"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8"/>
      <c r="B7" s="140" t="s">
        <v>133</v>
      </c>
      <c r="C7" s="132" t="s">
        <v>9</v>
      </c>
      <c r="D7" s="343"/>
      <c r="E7" s="347"/>
      <c r="F7" s="343"/>
      <c r="G7" s="343"/>
      <c r="H7" s="343"/>
      <c r="I7" s="343"/>
      <c r="J7" s="343"/>
      <c r="K7" s="35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55000000000000004">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55000000000000004">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55000000000000004">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55000000000000004">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55000000000000004">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55000000000000004">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55000000000000004">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04" si="1276">+BA835+1</f>
        <v>415</v>
      </c>
      <c r="BB839" s="129">
        <v>1</v>
      </c>
      <c r="BC839" s="27">
        <f t="shared" ref="BC839:BC844" si="1277">+BC838+BB839</f>
        <v>1624</v>
      </c>
      <c r="BD839" s="237">
        <f t="shared" ref="BD839:BD904"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55000000000000004">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55000000000000004">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55000000000000004">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55000000000000004">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55000000000000004">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55000000000000004">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04"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04"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55000000000000004">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55000000000000004">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55000000000000004">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55000000000000004">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55000000000000004">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55000000000000004">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55000000000000004">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55000000000000004">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55000000000000004">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55000000000000004">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55000000000000004">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55000000000000004">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55000000000000004">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55000000000000004">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55000000000000004">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55000000000000004">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55000000000000004">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55000000000000004">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55000000000000004">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55000000000000004">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55000000000000004">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55000000000000004">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55000000000000004">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55000000000000004">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55000000000000004">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55000000000000004">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55000000000000004">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05"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55000000000000004">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55000000000000004">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55000000000000004">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55000000000000004">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55000000000000004">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55000000000000004">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55000000000000004">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55000000000000004">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55000000000000004">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55000000000000004">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55000000000000004">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55000000000000004">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55000000000000004">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55000000000000004">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55000000000000004">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55000000000000004">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55000000000000004">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55000000000000004">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55000000000000004">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55000000000000004">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55000000000000004">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55000000000000004">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55000000000000004">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55000000000000004">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 t="shared" ref="AU897:AU902" si="1399">+AV897-AV896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ref="CH897:CH902" si="1400">+AU897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ref="CT897:CT902" si="1401">+AU897</f>
        <v>211</v>
      </c>
      <c r="CU897">
        <f t="shared" si="1367"/>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4"/>
        <v>60</v>
      </c>
      <c r="AH898" s="154">
        <v>62751</v>
      </c>
      <c r="AI898" s="183">
        <f t="shared" si="1385"/>
        <v>0</v>
      </c>
      <c r="AJ898" s="184">
        <v>9390</v>
      </c>
      <c r="AK898" s="185">
        <f t="shared" ref="AK898:AK903" si="1408">+AL898-AL897</f>
        <v>0</v>
      </c>
      <c r="AL898" s="154">
        <v>83</v>
      </c>
      <c r="AM898" s="183">
        <f t="shared" ref="AM898:AM903" si="1409">+AN898-AN897</f>
        <v>0</v>
      </c>
      <c r="AN898" s="154">
        <v>82</v>
      </c>
      <c r="AO898" s="183">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1"/>
        <v>737</v>
      </c>
      <c r="AX898" s="236">
        <f t="shared" ref="AX898:AX903" si="1412">+A898</f>
        <v>44722</v>
      </c>
      <c r="AY898" s="6">
        <v>36</v>
      </c>
      <c r="AZ898" s="237">
        <f t="shared" ref="AZ898:AZ903" si="1413">+AZ897+AY898</f>
        <v>2335</v>
      </c>
      <c r="BA898" s="237">
        <f t="shared" si="1276"/>
        <v>432</v>
      </c>
      <c r="BB898" s="129">
        <v>0</v>
      </c>
      <c r="BC898" s="27">
        <f t="shared" ref="BC898:BC903" si="1414">+BC897+BB898</f>
        <v>1644</v>
      </c>
      <c r="BD898" s="237">
        <f t="shared" si="1278"/>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2" si="1428">+AF898</f>
        <v>333247</v>
      </c>
      <c r="BS898">
        <f t="shared" ref="BS898:BS902" si="1429">+AH898</f>
        <v>62751</v>
      </c>
      <c r="BT898">
        <f t="shared" ref="BT898:BT902"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2"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4"/>
        <v>59</v>
      </c>
      <c r="AH899" s="154">
        <v>62810</v>
      </c>
      <c r="AI899" s="183">
        <f t="shared" si="1385"/>
        <v>0</v>
      </c>
      <c r="AJ899" s="184">
        <v>9390</v>
      </c>
      <c r="AK899" s="185">
        <f t="shared" si="1408"/>
        <v>0</v>
      </c>
      <c r="AL899" s="154">
        <v>83</v>
      </c>
      <c r="AM899" s="183">
        <f t="shared" si="1409"/>
        <v>1</v>
      </c>
      <c r="AN899" s="154">
        <v>83</v>
      </c>
      <c r="AO899" s="183">
        <v>0</v>
      </c>
      <c r="AP899" s="186">
        <v>0</v>
      </c>
      <c r="AQ899" s="185">
        <f t="shared" si="1410"/>
        <v>79616</v>
      </c>
      <c r="AR899" s="154">
        <v>2841696</v>
      </c>
      <c r="AS899" s="183">
        <f t="shared" si="1411"/>
        <v>0</v>
      </c>
      <c r="AT899" s="154">
        <v>13742</v>
      </c>
      <c r="AU899" s="183">
        <f t="shared" si="1399"/>
        <v>211</v>
      </c>
      <c r="AV899" s="187">
        <v>4008</v>
      </c>
      <c r="AW899" s="237">
        <f t="shared" si="1311"/>
        <v>738</v>
      </c>
      <c r="AX899" s="236">
        <f t="shared" si="1412"/>
        <v>44723</v>
      </c>
      <c r="AY899" s="6">
        <v>34</v>
      </c>
      <c r="AZ899" s="237">
        <f t="shared" si="1413"/>
        <v>2369</v>
      </c>
      <c r="BA899" s="237">
        <f t="shared" si="1276"/>
        <v>430</v>
      </c>
      <c r="BB899" s="129">
        <v>0</v>
      </c>
      <c r="BC899" s="27">
        <f t="shared" si="1414"/>
        <v>1644</v>
      </c>
      <c r="BD899" s="237">
        <f t="shared" si="1278"/>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4"/>
        <v>51</v>
      </c>
      <c r="AH900" s="154">
        <v>62861</v>
      </c>
      <c r="AI900" s="183">
        <f t="shared" si="1385"/>
        <v>0</v>
      </c>
      <c r="AJ900" s="184">
        <v>9390</v>
      </c>
      <c r="AK900" s="185">
        <f t="shared" si="1408"/>
        <v>0</v>
      </c>
      <c r="AL900" s="154">
        <v>83</v>
      </c>
      <c r="AM900" s="183">
        <f t="shared" si="1409"/>
        <v>0</v>
      </c>
      <c r="AN900" s="154">
        <v>83</v>
      </c>
      <c r="AO900" s="183">
        <v>0</v>
      </c>
      <c r="AP900" s="186">
        <v>0</v>
      </c>
      <c r="AQ900" s="185">
        <f t="shared" si="1410"/>
        <v>50567</v>
      </c>
      <c r="AR900" s="154">
        <v>2892263</v>
      </c>
      <c r="AS900" s="183">
        <f t="shared" si="1411"/>
        <v>0</v>
      </c>
      <c r="AT900" s="154">
        <v>13742</v>
      </c>
      <c r="AU900" s="183">
        <f t="shared" si="1399"/>
        <v>163</v>
      </c>
      <c r="AV900" s="187">
        <v>4171</v>
      </c>
      <c r="AW900" s="237">
        <f t="shared" si="1311"/>
        <v>739</v>
      </c>
      <c r="AX900" s="236">
        <f t="shared" si="1412"/>
        <v>44724</v>
      </c>
      <c r="AY900" s="6">
        <v>29</v>
      </c>
      <c r="AZ900" s="237">
        <f t="shared" si="1413"/>
        <v>2398</v>
      </c>
      <c r="BA900" s="237">
        <f t="shared" si="1276"/>
        <v>431</v>
      </c>
      <c r="BB900" s="129">
        <v>0</v>
      </c>
      <c r="BC900" s="27">
        <f t="shared" si="1414"/>
        <v>1644</v>
      </c>
      <c r="BD900" s="237">
        <f t="shared" si="1278"/>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4"/>
        <v>35</v>
      </c>
      <c r="AH901" s="154">
        <v>62896</v>
      </c>
      <c r="AI901" s="183">
        <f t="shared" si="1385"/>
        <v>0</v>
      </c>
      <c r="AJ901" s="184">
        <v>9390</v>
      </c>
      <c r="AK901" s="185">
        <f t="shared" si="1408"/>
        <v>0</v>
      </c>
      <c r="AL901" s="154">
        <v>83</v>
      </c>
      <c r="AM901" s="183">
        <f t="shared" si="1409"/>
        <v>0</v>
      </c>
      <c r="AN901" s="154">
        <v>83</v>
      </c>
      <c r="AO901" s="183">
        <v>0</v>
      </c>
      <c r="AP901" s="186">
        <v>0</v>
      </c>
      <c r="AQ901" s="185">
        <f t="shared" si="1410"/>
        <v>45100</v>
      </c>
      <c r="AR901" s="154">
        <v>2937363</v>
      </c>
      <c r="AS901" s="183">
        <f t="shared" si="1411"/>
        <v>0</v>
      </c>
      <c r="AT901" s="154">
        <v>13742</v>
      </c>
      <c r="AU901" s="183">
        <f t="shared" si="1399"/>
        <v>109</v>
      </c>
      <c r="AV901" s="187">
        <v>4280</v>
      </c>
      <c r="AW901" s="237">
        <f t="shared" si="1311"/>
        <v>740</v>
      </c>
      <c r="AX901" s="236">
        <f t="shared" si="1412"/>
        <v>44725</v>
      </c>
      <c r="AY901" s="6">
        <v>42</v>
      </c>
      <c r="AZ901" s="237">
        <f t="shared" si="1413"/>
        <v>2440</v>
      </c>
      <c r="BA901" s="237">
        <f t="shared" si="1276"/>
        <v>432</v>
      </c>
      <c r="BB901" s="129">
        <v>0</v>
      </c>
      <c r="BC901" s="27">
        <f t="shared" si="1414"/>
        <v>1644</v>
      </c>
      <c r="BD901" s="237">
        <f t="shared" si="1278"/>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8"/>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+AH902-AH901</f>
        <v>54</v>
      </c>
      <c r="AH902" s="154">
        <v>62950</v>
      </c>
      <c r="AI902" s="183">
        <f>+AJ902-AJ901</f>
        <v>1</v>
      </c>
      <c r="AJ902" s="184">
        <v>9391</v>
      </c>
      <c r="AK902" s="185">
        <f t="shared" si="1408"/>
        <v>0</v>
      </c>
      <c r="AL902" s="154">
        <v>83</v>
      </c>
      <c r="AM902" s="183">
        <f t="shared" si="1409"/>
        <v>0</v>
      </c>
      <c r="AN902" s="154">
        <v>83</v>
      </c>
      <c r="AO902" s="183">
        <v>0</v>
      </c>
      <c r="AP902" s="186">
        <v>0</v>
      </c>
      <c r="AQ902" s="185">
        <f t="shared" si="1410"/>
        <v>66138</v>
      </c>
      <c r="AR902" s="154">
        <v>3003501</v>
      </c>
      <c r="AS902" s="183">
        <f t="shared" si="1411"/>
        <v>0</v>
      </c>
      <c r="AT902" s="154">
        <v>13742</v>
      </c>
      <c r="AU902" s="183">
        <f t="shared" si="1399"/>
        <v>123</v>
      </c>
      <c r="AV902" s="187">
        <v>4403</v>
      </c>
      <c r="AW902" s="237">
        <f t="shared" si="1311"/>
        <v>741</v>
      </c>
      <c r="AX902" s="236">
        <f t="shared" si="1412"/>
        <v>44726</v>
      </c>
      <c r="AY902" s="6">
        <v>25</v>
      </c>
      <c r="AZ902" s="237">
        <f t="shared" si="1413"/>
        <v>2465</v>
      </c>
      <c r="BA902" s="237">
        <f t="shared" si="1276"/>
        <v>433</v>
      </c>
      <c r="BB902" s="129">
        <v>0</v>
      </c>
      <c r="BC902" s="27">
        <f t="shared" si="1414"/>
        <v>1644</v>
      </c>
      <c r="BD902" s="237">
        <f t="shared" si="1278"/>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8"/>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+AH903-AH902</f>
        <v>52</v>
      </c>
      <c r="AH903" s="154">
        <v>63002</v>
      </c>
      <c r="AI903" s="183">
        <f>+AJ903-AJ902</f>
        <v>1</v>
      </c>
      <c r="AJ903" s="184">
        <v>9392</v>
      </c>
      <c r="AK903" s="185">
        <f t="shared" si="1408"/>
        <v>0</v>
      </c>
      <c r="AL903" s="154">
        <v>83</v>
      </c>
      <c r="AM903" s="183">
        <f t="shared" si="1409"/>
        <v>0</v>
      </c>
      <c r="AN903" s="154">
        <v>83</v>
      </c>
      <c r="AO903" s="183">
        <v>0</v>
      </c>
      <c r="AP903" s="186">
        <v>0</v>
      </c>
      <c r="AQ903" s="185">
        <f t="shared" si="1410"/>
        <v>68931</v>
      </c>
      <c r="AR903" s="154">
        <v>3072432</v>
      </c>
      <c r="AS903" s="183">
        <f t="shared" si="1411"/>
        <v>0</v>
      </c>
      <c r="AT903" s="154">
        <v>13742</v>
      </c>
      <c r="AU903" s="183">
        <f>+AV903-AV902</f>
        <v>143</v>
      </c>
      <c r="AV903" s="187">
        <v>4546</v>
      </c>
      <c r="AW903" s="237">
        <f t="shared" si="1311"/>
        <v>742</v>
      </c>
      <c r="AX903" s="236">
        <f t="shared" si="1412"/>
        <v>44727</v>
      </c>
      <c r="AY903" s="6">
        <v>14</v>
      </c>
      <c r="AZ903" s="237">
        <f t="shared" si="1413"/>
        <v>2479</v>
      </c>
      <c r="BA903" s="237">
        <f t="shared" si="1276"/>
        <v>431</v>
      </c>
      <c r="BB903" s="129">
        <v>2</v>
      </c>
      <c r="BC903" s="27">
        <f t="shared" si="1414"/>
        <v>1646</v>
      </c>
      <c r="BD903" s="237">
        <f t="shared" si="1278"/>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ref="BR903" si="1455">+AF903</f>
        <v>334015</v>
      </c>
      <c r="BS903">
        <f t="shared" ref="BS903" si="1456">+AH903</f>
        <v>63002</v>
      </c>
      <c r="BT903">
        <f t="shared" ref="BT903" si="1457">+AJ903</f>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ref="CC903" si="1458">+AR903</f>
        <v>3072432</v>
      </c>
      <c r="CD903">
        <f t="shared" si="1439"/>
        <v>13742</v>
      </c>
      <c r="CE903">
        <f t="shared" si="1440"/>
        <v>4546</v>
      </c>
      <c r="CF903" s="178">
        <f t="shared" si="1441"/>
        <v>44727</v>
      </c>
      <c r="CG903">
        <f t="shared" si="1442"/>
        <v>68931</v>
      </c>
      <c r="CH903">
        <f t="shared" ref="CH903"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 si="1460">+AU903</f>
        <v>143</v>
      </c>
      <c r="CU903">
        <f t="shared" si="1454"/>
        <v>0</v>
      </c>
    </row>
    <row r="904" spans="1:99" ht="18" customHeight="1" x14ac:dyDescent="0.55000000000000004">
      <c r="A904" s="178">
        <v>44728</v>
      </c>
      <c r="B904" s="239">
        <v>31</v>
      </c>
      <c r="C904" s="153">
        <f>+B904+C903</f>
        <v>19006</v>
      </c>
      <c r="D904" s="295">
        <f t="shared" ref="D904"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8"/>
        <v>716</v>
      </c>
      <c r="Z904" s="75">
        <f t="shared" ref="Z904" si="1462">+A904</f>
        <v>44728</v>
      </c>
      <c r="AA904" s="229">
        <f t="shared" ref="AA904" si="1463">+AF904+AL904+AR904</f>
        <v>3469863</v>
      </c>
      <c r="AB904" s="229">
        <f t="shared" ref="AB904" si="1464">+AH904+AN904+AT904</f>
        <v>76881</v>
      </c>
      <c r="AC904" s="230">
        <f t="shared" ref="AC904" si="1465">+AJ904+AP904+AV904</f>
        <v>14106</v>
      </c>
      <c r="AD904" s="182">
        <f t="shared" ref="AD904" si="1466">+AF904-AF903</f>
        <v>200</v>
      </c>
      <c r="AE904" s="242">
        <f t="shared" ref="AE904" si="1467">+AE903+AD904</f>
        <v>333010</v>
      </c>
      <c r="AF904" s="154">
        <v>334215</v>
      </c>
      <c r="AG904" s="183">
        <f>+AH904-AH903</f>
        <v>54</v>
      </c>
      <c r="AH904" s="154">
        <v>63056</v>
      </c>
      <c r="AI904" s="183">
        <f>+AJ904-AJ903</f>
        <v>0</v>
      </c>
      <c r="AJ904" s="184">
        <v>9392</v>
      </c>
      <c r="AK904" s="185">
        <f t="shared" ref="AK904" si="1468">+AL904-AL903</f>
        <v>0</v>
      </c>
      <c r="AL904" s="154">
        <v>83</v>
      </c>
      <c r="AM904" s="183">
        <f t="shared" ref="AM904" si="1469">+AN904-AN903</f>
        <v>0</v>
      </c>
      <c r="AN904" s="154">
        <v>83</v>
      </c>
      <c r="AO904" s="183">
        <v>0</v>
      </c>
      <c r="AP904" s="186">
        <v>0</v>
      </c>
      <c r="AQ904" s="185">
        <f t="shared" ref="AQ904" si="1470">+AR904-AR903</f>
        <v>63133</v>
      </c>
      <c r="AR904" s="154">
        <v>3135565</v>
      </c>
      <c r="AS904" s="183">
        <f t="shared" ref="AS904" si="1471">+AT904-AT903</f>
        <v>0</v>
      </c>
      <c r="AT904" s="154">
        <v>13742</v>
      </c>
      <c r="AU904" s="183">
        <f>+AV904-AV903</f>
        <v>168</v>
      </c>
      <c r="AV904" s="187">
        <v>4714</v>
      </c>
      <c r="AW904" s="237">
        <f t="shared" si="1311"/>
        <v>743</v>
      </c>
      <c r="AX904" s="236">
        <f t="shared" ref="AX904" si="1472">+A904</f>
        <v>44728</v>
      </c>
      <c r="AY904" s="6">
        <v>11</v>
      </c>
      <c r="AZ904" s="237">
        <f t="shared" ref="AZ904" si="1473">+AZ903+AY904</f>
        <v>2490</v>
      </c>
      <c r="BA904" s="237">
        <f t="shared" si="1276"/>
        <v>432</v>
      </c>
      <c r="BB904" s="129">
        <v>0</v>
      </c>
      <c r="BC904" s="27">
        <f t="shared" ref="BC904" si="1474">+BC903+BB904</f>
        <v>1646</v>
      </c>
      <c r="BD904" s="237">
        <f t="shared" si="1278"/>
        <v>467</v>
      </c>
      <c r="BE904" s="228">
        <f t="shared" ref="BE904" si="1475">+Z904</f>
        <v>44728</v>
      </c>
      <c r="BF904" s="131">
        <f t="shared" ref="BF904" si="1476">+B904</f>
        <v>31</v>
      </c>
      <c r="BG904" s="131">
        <f t="shared" ref="BG904" si="1477">+BI904</f>
        <v>19006</v>
      </c>
      <c r="BH904" s="228">
        <f t="shared" ref="BH904" si="1478">+A904</f>
        <v>44728</v>
      </c>
      <c r="BI904" s="131">
        <f t="shared" ref="BI904" si="1479">+C904</f>
        <v>19006</v>
      </c>
      <c r="BJ904" s="1">
        <f t="shared" ref="BJ904" si="1480">+BE904</f>
        <v>44728</v>
      </c>
      <c r="BK904">
        <f t="shared" ref="BK904" si="1481">+BM904-BL904</f>
        <v>41</v>
      </c>
      <c r="BL904">
        <f t="shared" ref="BL904" si="1482">+M904</f>
        <v>62</v>
      </c>
      <c r="BM904">
        <f t="shared" ref="BM904" si="1483">+L904</f>
        <v>103</v>
      </c>
      <c r="BN904" s="1">
        <f t="shared" ref="BN904" si="1484">+BJ904</f>
        <v>44728</v>
      </c>
      <c r="BO904">
        <f t="shared" ref="BO904" si="1485">+BO900+BM904</f>
        <v>182852</v>
      </c>
      <c r="BP904">
        <f t="shared" ref="BP904" si="1486">+BP900+BL904</f>
        <v>9469</v>
      </c>
      <c r="BQ904" s="178">
        <f t="shared" ref="BQ904" si="1487">+A904</f>
        <v>44728</v>
      </c>
      <c r="BR904">
        <f t="shared" ref="BR904" si="1488">+AF904</f>
        <v>334215</v>
      </c>
      <c r="BS904">
        <f t="shared" ref="BS904" si="1489">+AH904</f>
        <v>63056</v>
      </c>
      <c r="BT904">
        <f t="shared" ref="BT904" si="1490">+AJ904</f>
        <v>9392</v>
      </c>
      <c r="BU904">
        <v>15</v>
      </c>
      <c r="BV904">
        <f t="shared" ref="BV904" si="1491">+AD904</f>
        <v>200</v>
      </c>
      <c r="BW904">
        <f t="shared" si="1432"/>
        <v>87683</v>
      </c>
      <c r="BX904" s="178">
        <f t="shared" ref="BX904" si="1492">+A904</f>
        <v>44728</v>
      </c>
      <c r="BY904">
        <f t="shared" ref="BY904" si="1493">+AL904</f>
        <v>83</v>
      </c>
      <c r="BZ904">
        <f t="shared" ref="BZ904" si="1494">+AN904</f>
        <v>83</v>
      </c>
      <c r="CA904">
        <f t="shared" ref="CA904" si="1495">+AP904</f>
        <v>0</v>
      </c>
      <c r="CB904" s="178">
        <f t="shared" ref="CB904" si="1496">+A904</f>
        <v>44728</v>
      </c>
      <c r="CC904">
        <f t="shared" ref="CC904" si="1497">+AR904</f>
        <v>3135565</v>
      </c>
      <c r="CD904">
        <f t="shared" ref="CD904" si="1498">+AT904</f>
        <v>13742</v>
      </c>
      <c r="CE904">
        <f t="shared" ref="CE904" si="1499">+AV904</f>
        <v>4714</v>
      </c>
      <c r="CF904" s="178">
        <f t="shared" ref="CF904" si="1500">+A904</f>
        <v>44728</v>
      </c>
      <c r="CG904">
        <f t="shared" ref="CG904" si="1501">+AQ904</f>
        <v>63133</v>
      </c>
      <c r="CH904">
        <f t="shared" ref="CH904" si="1502">+AU904</f>
        <v>168</v>
      </c>
      <c r="CI904" s="178">
        <f t="shared" ref="CI904" si="1503">+A904</f>
        <v>44728</v>
      </c>
      <c r="CJ904">
        <f t="shared" ref="CJ904" si="1504">+AD904</f>
        <v>200</v>
      </c>
      <c r="CK904">
        <f t="shared" ref="CK904" si="1505">+AG904</f>
        <v>54</v>
      </c>
      <c r="CL904" s="178">
        <f t="shared" ref="CL904" si="1506">+A904</f>
        <v>44728</v>
      </c>
      <c r="CM904">
        <f t="shared" ref="CM904" si="1507">+AI904</f>
        <v>0</v>
      </c>
      <c r="CN904" s="1">
        <f t="shared" ref="CN904" si="1508">+Z904</f>
        <v>44728</v>
      </c>
      <c r="CO904" s="281">
        <f t="shared" ref="CO904" si="1509">+AD904</f>
        <v>200</v>
      </c>
      <c r="CP904" s="1">
        <f t="shared" ref="CP904" si="1510">+Z904</f>
        <v>44728</v>
      </c>
      <c r="CQ904" s="282">
        <f t="shared" ref="CQ904" si="1511">+AI904</f>
        <v>0</v>
      </c>
      <c r="CR904" s="178">
        <f t="shared" ref="CR904" si="1512">+A904</f>
        <v>44728</v>
      </c>
      <c r="CS904">
        <f t="shared" ref="CS904" si="1513">+AQ904</f>
        <v>63133</v>
      </c>
      <c r="CT904">
        <f t="shared" ref="CT904" si="1514">+AU904</f>
        <v>168</v>
      </c>
      <c r="CU904">
        <f t="shared" ref="CU904" si="1515">+AS904</f>
        <v>0</v>
      </c>
    </row>
    <row r="905" spans="1:99" ht="18" customHeight="1" x14ac:dyDescent="0.55000000000000004">
      <c r="A905" s="178"/>
      <c r="B905" s="239"/>
      <c r="C905" s="153"/>
      <c r="D905" s="295"/>
      <c r="E905" s="146"/>
      <c r="F905" s="146"/>
      <c r="G905" s="146"/>
      <c r="H905" s="134"/>
      <c r="I905" s="146"/>
      <c r="J905" s="134"/>
      <c r="K905" s="42"/>
      <c r="L905" s="145"/>
      <c r="M905" s="239"/>
      <c r="N905" s="134"/>
      <c r="O905" s="134"/>
      <c r="P905" s="146"/>
      <c r="Q905" s="146"/>
      <c r="R905" s="134"/>
      <c r="S905" s="134"/>
      <c r="T905" s="146"/>
      <c r="U905" s="146"/>
      <c r="V905" s="134"/>
      <c r="W905" s="42"/>
      <c r="X905" s="147"/>
      <c r="Y905" s="5"/>
      <c r="Z905" s="75"/>
      <c r="AA905" s="229"/>
      <c r="AB905" s="229"/>
      <c r="AC905" s="230"/>
      <c r="AD905" s="182"/>
      <c r="AE905" s="242"/>
      <c r="AF905" s="154"/>
      <c r="AG905" s="183"/>
      <c r="AH905" s="154"/>
      <c r="AI905" s="183"/>
      <c r="AJ905" s="184"/>
      <c r="AK905" s="185"/>
      <c r="AL905" s="154"/>
      <c r="AM905" s="183"/>
      <c r="AN905" s="154"/>
      <c r="AO905" s="183"/>
      <c r="AP905" s="186"/>
      <c r="AQ905" s="185"/>
      <c r="AR905" s="154"/>
      <c r="AS905" s="183"/>
      <c r="AT905" s="154"/>
      <c r="AU905" s="183"/>
      <c r="AV905" s="187"/>
      <c r="AW905" s="237"/>
      <c r="AX905" s="236"/>
      <c r="AY905" s="6"/>
      <c r="AZ905" s="237"/>
      <c r="BA905" s="237"/>
      <c r="BB905" s="129"/>
      <c r="BC905" s="27"/>
      <c r="BD905" s="237"/>
      <c r="BE905" s="228"/>
      <c r="BF905" s="131"/>
      <c r="BG905" s="131"/>
      <c r="BH905" s="228"/>
      <c r="BI905" s="131"/>
      <c r="BJ905" s="1"/>
      <c r="BN905" s="1"/>
      <c r="BQ905" s="178"/>
      <c r="BX905" s="178"/>
      <c r="CB905" s="178"/>
      <c r="CE905">
        <f t="shared" si="1357"/>
        <v>0</v>
      </c>
      <c r="CF905" s="297"/>
      <c r="CI905" s="178"/>
      <c r="CL905" s="178"/>
      <c r="CN905" s="1"/>
      <c r="CO905" s="281"/>
      <c r="CP905" s="1"/>
      <c r="CQ905" s="282"/>
      <c r="CR905" s="178"/>
    </row>
    <row r="906" spans="1:99" ht="18" customHeight="1" x14ac:dyDescent="0.55000000000000004">
      <c r="A906" s="178"/>
      <c r="B906" s="239"/>
      <c r="C906" s="153"/>
      <c r="D906" s="153"/>
      <c r="E906" s="146"/>
      <c r="F906" s="146"/>
      <c r="G906" s="146"/>
      <c r="H906" s="134"/>
      <c r="I906" s="146"/>
      <c r="J906" s="134"/>
      <c r="K906" s="42"/>
      <c r="L906" s="145"/>
      <c r="M906" s="146"/>
      <c r="N906" s="134"/>
      <c r="O906" s="134"/>
      <c r="P906" s="146"/>
      <c r="Q906" s="146"/>
      <c r="R906" s="134"/>
      <c r="S906" s="134"/>
      <c r="T906" s="146"/>
      <c r="U906" s="146"/>
      <c r="V906" s="134"/>
      <c r="W906" s="42"/>
      <c r="X906" s="147"/>
      <c r="Y906" s="5"/>
      <c r="Z906" s="75"/>
      <c r="AA906" s="229"/>
      <c r="AB906" s="229"/>
      <c r="AC906" s="230"/>
      <c r="AD906" s="182"/>
      <c r="AE906" s="242"/>
      <c r="AF906" s="154"/>
      <c r="AG906" s="183"/>
      <c r="AH906" s="154"/>
      <c r="AI906" s="183"/>
      <c r="AJ906" s="184"/>
      <c r="AK906" s="185"/>
      <c r="AL906" s="154"/>
      <c r="AM906" s="183"/>
      <c r="AN906" s="154"/>
      <c r="AO906" s="183"/>
      <c r="AP906" s="186"/>
      <c r="AQ906" s="185"/>
      <c r="AR906" s="154"/>
      <c r="AS906" s="183"/>
      <c r="AT906" s="154"/>
      <c r="AU906" s="183"/>
      <c r="AV906" s="187"/>
      <c r="AW906" s="237"/>
      <c r="AX906" s="236"/>
      <c r="AY906" s="6"/>
      <c r="AZ906" s="237"/>
      <c r="BA906" s="237"/>
      <c r="BB906" s="129"/>
      <c r="BC906" s="27"/>
      <c r="BD906" s="237"/>
      <c r="BE906" s="228"/>
      <c r="BF906" s="131"/>
      <c r="BG906" s="131"/>
      <c r="BH906" s="228"/>
      <c r="BI906" s="131"/>
      <c r="BJ906" s="1"/>
      <c r="BN906" s="1"/>
      <c r="BQ906" s="178"/>
      <c r="BX906" s="178"/>
      <c r="CB906" s="178"/>
      <c r="CI906" s="178"/>
      <c r="CL906" s="178"/>
      <c r="CN906" s="1"/>
      <c r="CO906" s="281"/>
      <c r="CP906" s="1"/>
      <c r="CQ906" s="282"/>
      <c r="CR906" s="178"/>
    </row>
    <row r="907" spans="1:99" ht="7" customHeight="1" thickBot="1" x14ac:dyDescent="0.6">
      <c r="A907" s="66"/>
      <c r="B907" s="145"/>
      <c r="C907" s="153"/>
      <c r="D907" s="146"/>
      <c r="E907" s="146"/>
      <c r="F907" s="146"/>
      <c r="G907" s="146"/>
      <c r="H907" s="134"/>
      <c r="I907" s="146"/>
      <c r="J907" s="134"/>
      <c r="K907" s="147"/>
      <c r="L907" s="145"/>
      <c r="M907" s="146"/>
      <c r="N907" s="134"/>
      <c r="O907" s="134"/>
      <c r="P907" s="146"/>
      <c r="Q907" s="146"/>
      <c r="R907" s="134"/>
      <c r="S907" s="134"/>
      <c r="T907" s="146"/>
      <c r="U907" s="146"/>
      <c r="V907" s="134"/>
      <c r="W907" s="42"/>
      <c r="X907" s="147"/>
      <c r="Z907" s="66"/>
      <c r="AA907" s="64"/>
      <c r="AB907" s="64"/>
      <c r="AC907" s="64"/>
      <c r="AD907" s="182"/>
      <c r="AE907" s="242"/>
      <c r="AF907" s="154"/>
      <c r="AG907" s="183"/>
      <c r="AH907" s="154"/>
      <c r="AI907" s="183"/>
      <c r="AJ907" s="184"/>
      <c r="AK907" s="185"/>
      <c r="AL907" s="154"/>
      <c r="AM907" s="183"/>
      <c r="AN907" s="154"/>
      <c r="AO907" s="183"/>
      <c r="AP907" s="186"/>
      <c r="AQ907" s="185"/>
      <c r="AR907" s="154"/>
      <c r="AS907" s="183"/>
      <c r="AT907" s="154"/>
      <c r="AU907" s="183"/>
      <c r="AV907" s="187"/>
    </row>
    <row r="908" spans="1:99" x14ac:dyDescent="0.5500000000000000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AE908">
        <f>SUM(AD443:AD448)</f>
        <v>190</v>
      </c>
      <c r="AY908" s="45" t="s">
        <v>474</v>
      </c>
      <c r="BB908" s="45" t="s">
        <v>473</v>
      </c>
      <c r="BV908">
        <f>SUM(BV442:BV907)</f>
        <v>323065</v>
      </c>
    </row>
    <row r="909" spans="1:99" x14ac:dyDescent="0.55000000000000004">
      <c r="B909">
        <f>SUM(B554:B584)</f>
        <v>832</v>
      </c>
      <c r="AA909" s="298">
        <f>+AA881-AA880</f>
        <v>82409</v>
      </c>
      <c r="AE909">
        <f>SUM(AD797:AD906)</f>
        <v>254094</v>
      </c>
      <c r="AI909" s="258">
        <f>SUM(AI189:AI558)</f>
        <v>205</v>
      </c>
      <c r="AJ909">
        <f>SUM(AI797:AI906)</f>
        <v>8648</v>
      </c>
      <c r="AT909" s="45">
        <f>SUM(AU898:AU905)</f>
        <v>1130</v>
      </c>
      <c r="AV909">
        <f>SUM(AU854:AU906)</f>
        <v>3858</v>
      </c>
      <c r="AY909" s="45">
        <f>SUM(AY359:AY413)</f>
        <v>69</v>
      </c>
      <c r="BB909" s="45">
        <f>SUM(BB374:BB413)</f>
        <v>941</v>
      </c>
    </row>
    <row r="910" spans="1:99" x14ac:dyDescent="0.55000000000000004">
      <c r="L910">
        <f>SUM(L97:L909)</f>
        <v>691165</v>
      </c>
      <c r="P910">
        <f>SUM(P97:P909)</f>
        <v>30986</v>
      </c>
      <c r="AD910">
        <f>SUM(AD188:AD194)</f>
        <v>82</v>
      </c>
      <c r="AF910" s="351" t="s">
        <v>889</v>
      </c>
      <c r="AG910" s="351"/>
      <c r="AH910" s="351"/>
      <c r="AI910" s="351"/>
      <c r="AJ910">
        <f>SUM(AI797:AI827)</f>
        <v>7081</v>
      </c>
      <c r="AV910">
        <f>SUM(AU797:AU827)</f>
        <v>0</v>
      </c>
      <c r="AY910" s="45" t="s">
        <v>685</v>
      </c>
    </row>
    <row r="911" spans="1:99" ht="15" customHeight="1" x14ac:dyDescent="0.55000000000000004">
      <c r="A911" s="129"/>
      <c r="D911">
        <f>SUM(B229:B259)</f>
        <v>435</v>
      </c>
      <c r="Z911" s="129"/>
      <c r="AA911" s="129"/>
      <c r="AB911" s="129"/>
      <c r="AC911" s="129"/>
      <c r="AF911" s="351" t="s">
        <v>890</v>
      </c>
      <c r="AG911" s="351"/>
      <c r="AH911" s="351"/>
      <c r="AI911" s="351"/>
      <c r="AJ911">
        <f>SUM(AI828:AI857)</f>
        <v>1483</v>
      </c>
      <c r="AV911">
        <f>SUM(AU828:AU857)</f>
        <v>12</v>
      </c>
      <c r="AY911" s="45">
        <f>SUM(AY581:AY907)</f>
        <v>2080</v>
      </c>
    </row>
    <row r="912" spans="1:99" x14ac:dyDescent="0.55000000000000004">
      <c r="AB912" s="45" t="s">
        <v>827</v>
      </c>
      <c r="AD912" s="45">
        <f>SUM(AD810:AD816)</f>
        <v>17671</v>
      </c>
      <c r="AE912" s="45"/>
      <c r="AF912" s="45"/>
      <c r="AG912" s="45"/>
      <c r="AH912" s="45"/>
      <c r="AI912" s="45">
        <f>SUM(AI810:AI816)</f>
        <v>1903</v>
      </c>
      <c r="AJ912">
        <f>SUM(AI858:AI906)</f>
        <v>84</v>
      </c>
      <c r="AR912">
        <f>SUM(AQ769:AQ796)</f>
        <v>1699</v>
      </c>
      <c r="AV912">
        <f>SUM(AU857:AU880)</f>
        <v>574</v>
      </c>
    </row>
    <row r="913" spans="32:36" x14ac:dyDescent="0.55000000000000004">
      <c r="AF913">
        <f>SUM(AD188:AD558)</f>
        <v>10740</v>
      </c>
    </row>
    <row r="914" spans="32:36" x14ac:dyDescent="0.55000000000000004">
      <c r="AG914" t="s">
        <v>916</v>
      </c>
      <c r="AJ914">
        <f>SUM(AI857:AI888)</f>
        <v>80</v>
      </c>
    </row>
  </sheetData>
  <mergeCells count="35">
    <mergeCell ref="AF910:AI910"/>
    <mergeCell ref="AF911:AI911"/>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78"/>
  <sheetViews>
    <sheetView zoomScaleNormal="100" workbookViewId="0">
      <pane xSplit="3" ySplit="1" topLeftCell="D653" activePane="bottomRight" state="frozen"/>
      <selection pane="topRight" activeCell="C1" sqref="C1"/>
      <selection pane="bottomLeft" activeCell="A2" sqref="A2"/>
      <selection pane="bottomRight" activeCell="C668" sqref="C668:F668"/>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67"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 si="103">SUM(D667:AF667)-J667</f>
        <v>31</v>
      </c>
      <c r="C667" s="1">
        <v>44728</v>
      </c>
      <c r="D667">
        <v>3</v>
      </c>
      <c r="E667">
        <v>7</v>
      </c>
      <c r="F667">
        <v>2</v>
      </c>
      <c r="I667">
        <v>10</v>
      </c>
      <c r="J667" s="264">
        <f t="shared" si="88"/>
        <v>9</v>
      </c>
      <c r="K667">
        <v>2</v>
      </c>
      <c r="M667">
        <v>1</v>
      </c>
      <c r="O667">
        <v>3</v>
      </c>
      <c r="T667">
        <v>1</v>
      </c>
      <c r="U667">
        <v>1</v>
      </c>
      <c r="AE667">
        <v>1</v>
      </c>
      <c r="AG667" s="1">
        <f t="shared" ref="AG667" si="104">+C667</f>
        <v>44728</v>
      </c>
      <c r="AH667" s="265">
        <f t="shared" ref="AH667" si="105">+AK667-AI667-AJ667</f>
        <v>28</v>
      </c>
      <c r="AI667" s="265">
        <f t="shared" ref="AI667" si="106">+H667</f>
        <v>0</v>
      </c>
      <c r="AJ667">
        <f t="shared" ref="AJ667" si="107">+D667</f>
        <v>3</v>
      </c>
      <c r="AK667" s="265">
        <f t="shared" ref="AK667" si="108">+B667</f>
        <v>31</v>
      </c>
    </row>
    <row r="668" spans="2:37" ht="17.5" customHeight="1" x14ac:dyDescent="0.55000000000000004">
      <c r="B668" s="264"/>
      <c r="C668" s="1"/>
      <c r="J668" s="264"/>
      <c r="AG668" s="1"/>
      <c r="AH668" s="265"/>
      <c r="AI668" s="265"/>
      <c r="AK668" s="265"/>
    </row>
    <row r="669" spans="2:37" ht="17.5" customHeight="1" x14ac:dyDescent="0.55000000000000004">
      <c r="B669" s="264"/>
      <c r="C669" s="1"/>
      <c r="E669" s="292"/>
      <c r="J669" s="264"/>
      <c r="AG669" s="1"/>
      <c r="AH669" s="265"/>
      <c r="AI669" s="265"/>
    </row>
    <row r="670" spans="2:37" x14ac:dyDescent="0.55000000000000004">
      <c r="B670" s="239"/>
      <c r="C670" s="1"/>
      <c r="AG670" s="277">
        <v>1</v>
      </c>
    </row>
    <row r="671" spans="2:37" s="263" customFormat="1" ht="5" customHeight="1" x14ac:dyDescent="0.55000000000000004">
      <c r="B671" s="262"/>
      <c r="C671" s="261"/>
      <c r="AF671" s="5"/>
    </row>
    <row r="672" spans="2:37" ht="5.5" customHeight="1" x14ac:dyDescent="0.55000000000000004">
      <c r="B672" s="255"/>
      <c r="C672" s="1"/>
    </row>
    <row r="673" spans="2:38" x14ac:dyDescent="0.55000000000000004">
      <c r="B673">
        <f>SUM(B2:B672)</f>
        <v>16672</v>
      </c>
      <c r="C673" s="1" t="s">
        <v>348</v>
      </c>
      <c r="D673" s="27">
        <f t="shared" ref="D673:J673" si="109">SUM(D2:D672)</f>
        <v>4157</v>
      </c>
      <c r="E673" s="27">
        <f t="shared" si="109"/>
        <v>3633</v>
      </c>
      <c r="F673" s="27">
        <f t="shared" si="109"/>
        <v>1287</v>
      </c>
      <c r="G673">
        <f t="shared" si="109"/>
        <v>1004</v>
      </c>
      <c r="H673">
        <f t="shared" si="109"/>
        <v>1507</v>
      </c>
      <c r="I673" s="27">
        <f t="shared" si="109"/>
        <v>1210</v>
      </c>
      <c r="J673" s="27">
        <f t="shared" si="109"/>
        <v>3874</v>
      </c>
      <c r="K673">
        <f t="shared" ref="K673:AE673" si="110">SUM(K2:K672)</f>
        <v>584</v>
      </c>
      <c r="L673">
        <f t="shared" si="110"/>
        <v>14</v>
      </c>
      <c r="M673">
        <f t="shared" si="110"/>
        <v>47</v>
      </c>
      <c r="N673">
        <f t="shared" si="110"/>
        <v>107</v>
      </c>
      <c r="O673" s="27">
        <f t="shared" si="110"/>
        <v>393</v>
      </c>
      <c r="P673">
        <f t="shared" si="110"/>
        <v>18</v>
      </c>
      <c r="Q673">
        <f t="shared" si="110"/>
        <v>26</v>
      </c>
      <c r="R673">
        <f t="shared" si="110"/>
        <v>206</v>
      </c>
      <c r="S673">
        <f t="shared" si="110"/>
        <v>51</v>
      </c>
      <c r="T673">
        <f t="shared" si="110"/>
        <v>121</v>
      </c>
      <c r="U673">
        <f t="shared" si="110"/>
        <v>137</v>
      </c>
      <c r="V673">
        <f t="shared" si="110"/>
        <v>207</v>
      </c>
      <c r="W673">
        <f t="shared" si="110"/>
        <v>9</v>
      </c>
      <c r="X673">
        <f t="shared" si="110"/>
        <v>59</v>
      </c>
      <c r="Y673">
        <f t="shared" si="110"/>
        <v>177</v>
      </c>
      <c r="Z673">
        <f t="shared" si="110"/>
        <v>162</v>
      </c>
      <c r="AA673">
        <f t="shared" si="110"/>
        <v>1</v>
      </c>
      <c r="AB673">
        <f t="shared" si="110"/>
        <v>383</v>
      </c>
      <c r="AC673">
        <f t="shared" si="110"/>
        <v>71</v>
      </c>
      <c r="AD673">
        <f t="shared" si="110"/>
        <v>552</v>
      </c>
      <c r="AE673">
        <f t="shared" si="110"/>
        <v>549</v>
      </c>
      <c r="AL673" s="265"/>
    </row>
    <row r="674" spans="2:38" x14ac:dyDescent="0.55000000000000004">
      <c r="C674" s="1"/>
    </row>
    <row r="675" spans="2:38" ht="5" customHeight="1" x14ac:dyDescent="0.55000000000000004">
      <c r="C675" s="1"/>
    </row>
    <row r="678" spans="2:38" x14ac:dyDescent="0.55000000000000004">
      <c r="B678" s="239"/>
      <c r="K67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67" zoomScale="70" zoomScaleNormal="70" workbookViewId="0">
      <selection activeCell="T79" sqref="T79"/>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12"/>
  <sheetViews>
    <sheetView topLeftCell="A2" workbookViewId="0">
      <pane xSplit="2" ySplit="2" topLeftCell="C702" activePane="bottomRight" state="frozen"/>
      <selection activeCell="O24" sqref="O24"/>
      <selection pane="topRight" activeCell="O24" sqref="O24"/>
      <selection pane="bottomLeft" activeCell="O24" sqref="O24"/>
      <selection pane="bottomRight" activeCell="D709" sqref="D70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925</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926</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927</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928</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929</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930</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931</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+A705+1</f>
        <v>708</v>
      </c>
      <c r="B706" s="248"/>
      <c r="C706" s="45"/>
      <c r="D706" t="s">
        <v>932</v>
      </c>
      <c r="E706">
        <v>24</v>
      </c>
      <c r="F706">
        <f>+F705+1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+A706+1</f>
        <v>709</v>
      </c>
      <c r="B707" s="248"/>
      <c r="C707" s="45"/>
      <c r="D707" t="s">
        <v>933</v>
      </c>
      <c r="E707">
        <v>24</v>
      </c>
      <c r="F707">
        <f>+F706+1</f>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 si="288">+G707</f>
        <v>44727</v>
      </c>
      <c r="V707" s="5">
        <f t="shared" ref="V707" si="289">+H707</f>
        <v>0</v>
      </c>
      <c r="W707" s="27">
        <f t="shared" ref="W707" si="290">+I707</f>
        <v>1011</v>
      </c>
      <c r="X707" s="253">
        <f t="shared" si="285"/>
        <v>30</v>
      </c>
      <c r="Y707" s="5">
        <f t="shared" si="286"/>
        <v>0</v>
      </c>
      <c r="Z707" s="250">
        <f t="shared" si="287"/>
        <v>0</v>
      </c>
    </row>
    <row r="708" spans="1:26" ht="24" customHeight="1" x14ac:dyDescent="0.55000000000000004">
      <c r="A708">
        <f>+A707+1</f>
        <v>710</v>
      </c>
      <c r="B708" s="248"/>
      <c r="C708" s="45"/>
      <c r="D708" t="s">
        <v>934</v>
      </c>
      <c r="E708">
        <v>24</v>
      </c>
      <c r="F708">
        <f>+F707+1</f>
        <v>620</v>
      </c>
      <c r="G708" s="1">
        <v>44728</v>
      </c>
      <c r="H708" s="129">
        <v>0</v>
      </c>
      <c r="I708" s="247">
        <f t="shared" ref="I708" si="291">+I707+H708</f>
        <v>1011</v>
      </c>
      <c r="J708" s="129"/>
      <c r="K708" s="252">
        <f t="shared" ref="K708" si="292">+K707+J708</f>
        <v>977</v>
      </c>
      <c r="L708" s="275">
        <f t="shared" ref="L708" si="293">+L707+J708</f>
        <v>78</v>
      </c>
      <c r="M708" s="5"/>
      <c r="N708" s="252">
        <f t="shared" ref="N708" si="294">+N707+M708</f>
        <v>3</v>
      </c>
      <c r="O708" s="129">
        <v>0</v>
      </c>
      <c r="P708" s="129"/>
      <c r="Q708" s="6"/>
      <c r="R708" s="276">
        <f t="shared" ref="R708" si="295">+R707+Q708</f>
        <v>352</v>
      </c>
      <c r="S708" s="238">
        <f t="shared" ref="S708" si="296">+S707+Q708</f>
        <v>591</v>
      </c>
      <c r="T708" s="253">
        <f t="shared" ref="T708" si="297">+T707+O708-P708-Q708</f>
        <v>0</v>
      </c>
      <c r="U708" s="278">
        <f t="shared" ref="U708" si="298">+G708</f>
        <v>44728</v>
      </c>
      <c r="V708" s="5">
        <f t="shared" ref="V708" si="299">+H708</f>
        <v>0</v>
      </c>
      <c r="W708" s="27">
        <f t="shared" ref="W708" si="300">+I708</f>
        <v>1011</v>
      </c>
      <c r="X708" s="253">
        <f t="shared" ref="X708" si="301">+X707+V708-J708</f>
        <v>30</v>
      </c>
      <c r="Y708" s="5">
        <f t="shared" ref="Y708" si="302">+O708</f>
        <v>0</v>
      </c>
      <c r="Z708" s="250">
        <f t="shared" ref="Z708" si="303">+Z707+Y708-P708-Q708</f>
        <v>0</v>
      </c>
    </row>
    <row r="709" spans="1:26" ht="24" customHeight="1" x14ac:dyDescent="0.55000000000000004">
      <c r="B709" s="248"/>
      <c r="C709" s="45"/>
      <c r="G709" s="1"/>
      <c r="H709" s="129"/>
      <c r="I709" s="247"/>
      <c r="J709" s="129"/>
      <c r="K709" s="252"/>
      <c r="L709" s="275"/>
      <c r="M709" s="5"/>
      <c r="N709" s="252"/>
      <c r="O709" s="129"/>
      <c r="P709" s="129"/>
      <c r="Q709" s="6"/>
      <c r="R709" s="276"/>
      <c r="S709" s="238"/>
      <c r="T709" s="253"/>
      <c r="U709" s="278"/>
      <c r="V709" s="5"/>
      <c r="W709" s="27"/>
      <c r="X709" s="253"/>
      <c r="Y709" s="5"/>
      <c r="Z709" s="250"/>
    </row>
    <row r="710" spans="1:26" x14ac:dyDescent="0.55000000000000004">
      <c r="B710" s="248"/>
      <c r="C710" s="45"/>
      <c r="G710" s="1"/>
      <c r="H710" s="128"/>
      <c r="I710" s="285"/>
      <c r="J710" s="128"/>
      <c r="K710" s="286"/>
      <c r="L710" s="287"/>
      <c r="M710" s="285"/>
      <c r="N710" s="286"/>
      <c r="O710" s="128"/>
      <c r="P710" s="285"/>
      <c r="Q710" s="288"/>
      <c r="R710" s="289"/>
      <c r="S710" s="288"/>
      <c r="T710" s="128"/>
      <c r="U710" s="290"/>
      <c r="V710" s="285"/>
      <c r="W710" s="285"/>
      <c r="X710" s="128"/>
      <c r="Y710" s="285"/>
      <c r="Z710" s="128"/>
    </row>
    <row r="711" spans="1:26" ht="7.5" customHeight="1" x14ac:dyDescent="0.55000000000000004">
      <c r="H711" s="285"/>
      <c r="I711" s="285"/>
      <c r="J711" s="285"/>
      <c r="K711" s="285"/>
      <c r="L711" s="291"/>
      <c r="M711" s="285"/>
      <c r="N711" s="285"/>
      <c r="O711" s="285"/>
      <c r="P711" s="285"/>
      <c r="Q711" s="285"/>
      <c r="R711" s="291"/>
      <c r="S711" s="285"/>
      <c r="T711" s="285"/>
      <c r="U711" s="285"/>
      <c r="V711" s="285"/>
      <c r="W711" s="285"/>
      <c r="X711" s="128"/>
      <c r="Y711" s="285"/>
      <c r="Z711" s="128"/>
    </row>
    <row r="712" spans="1:26" x14ac:dyDescent="0.55000000000000004">
      <c r="H712" s="285"/>
      <c r="I712" s="285"/>
      <c r="J712" s="285"/>
      <c r="K712" s="285"/>
      <c r="L712" s="291"/>
      <c r="M712" s="285"/>
      <c r="N712" s="285"/>
      <c r="O712" s="285"/>
      <c r="P712" s="285"/>
      <c r="Q712" s="285"/>
      <c r="R712" s="291"/>
      <c r="S712" s="285"/>
      <c r="T712" s="285"/>
      <c r="U712" s="285"/>
      <c r="V712" s="285"/>
      <c r="W712" s="285"/>
      <c r="X712" s="128"/>
      <c r="Y712" s="285"/>
      <c r="Z71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1" t="s">
        <v>2</v>
      </c>
      <c r="C4" s="35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1" t="s">
        <v>38</v>
      </c>
      <c r="CI4" s="351"/>
      <c r="CJ4" s="351"/>
      <c r="CK4" s="351"/>
      <c r="CL4" s="351"/>
    </row>
    <row r="5" spans="2:90" x14ac:dyDescent="0.55000000000000004">
      <c r="B5" t="s">
        <v>3</v>
      </c>
      <c r="C5" t="s">
        <v>1</v>
      </c>
      <c r="D5" s="351" t="s">
        <v>4</v>
      </c>
      <c r="E5" s="35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2022-06-18T03:43:58Z</dcterms:modified>
</cp:coreProperties>
</file>