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DF3FB831-7451-41BD-8D6C-F4858F879245}" xr6:coauthVersionLast="47" xr6:coauthVersionMax="47" xr10:uidLastSave="{00000000-0000-0000-0000-000000000000}"/>
  <bookViews>
    <workbookView xWindow="669" yWindow="137" windowWidth="8082" windowHeight="7637" tabRatio="736"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911" i="2" l="1"/>
  <c r="AF910" i="2"/>
  <c r="AF909" i="2"/>
  <c r="AE911" i="2"/>
  <c r="AB911" i="2"/>
  <c r="AA911" i="2"/>
  <c r="Z911" i="2"/>
  <c r="X911" i="2"/>
  <c r="W911" i="2"/>
  <c r="P911" i="2"/>
  <c r="O911" i="2"/>
  <c r="M911" i="2"/>
  <c r="K911" i="2"/>
  <c r="H911" i="2"/>
  <c r="Y911" i="2" s="1"/>
  <c r="AJ673" i="7"/>
  <c r="AI673" i="7"/>
  <c r="AG673" i="7"/>
  <c r="J673" i="7"/>
  <c r="B673" i="7" s="1"/>
  <c r="AK673" i="7" s="1"/>
  <c r="AH673" i="7" s="1"/>
  <c r="Y714" i="6"/>
  <c r="Z714" i="6" s="1"/>
  <c r="V714" i="6"/>
  <c r="X714" i="6" s="1"/>
  <c r="U714" i="6"/>
  <c r="T714" i="6"/>
  <c r="S714" i="6"/>
  <c r="R714" i="6"/>
  <c r="N714" i="6"/>
  <c r="L714" i="6"/>
  <c r="K714" i="6"/>
  <c r="I714" i="6"/>
  <c r="W714" i="6" s="1"/>
  <c r="F714" i="6"/>
  <c r="A714" i="6"/>
  <c r="CR910" i="5"/>
  <c r="CN910" i="5"/>
  <c r="CL910" i="5"/>
  <c r="CI910" i="5"/>
  <c r="CF910" i="5"/>
  <c r="CE910" i="5"/>
  <c r="CD910" i="5"/>
  <c r="CC910" i="5"/>
  <c r="CB910" i="5"/>
  <c r="CA910" i="5"/>
  <c r="BZ910" i="5"/>
  <c r="BY910" i="5"/>
  <c r="BX910" i="5"/>
  <c r="BT910" i="5"/>
  <c r="BS910" i="5"/>
  <c r="BR910" i="5"/>
  <c r="BQ910" i="5"/>
  <c r="BO910" i="5"/>
  <c r="BM910" i="5"/>
  <c r="BK910" i="5" s="1"/>
  <c r="BL910" i="5"/>
  <c r="BP910" i="5" s="1"/>
  <c r="BI910" i="5"/>
  <c r="BH910" i="5"/>
  <c r="BG910" i="5"/>
  <c r="BF910" i="5"/>
  <c r="BD910" i="5"/>
  <c r="BC910" i="5"/>
  <c r="BA910" i="5"/>
  <c r="AZ910" i="5"/>
  <c r="AX910" i="5"/>
  <c r="AW910" i="5"/>
  <c r="AU910" i="5"/>
  <c r="CT910" i="5" s="1"/>
  <c r="AS910" i="5"/>
  <c r="CU910" i="5" s="1"/>
  <c r="AQ910" i="5"/>
  <c r="CS910" i="5" s="1"/>
  <c r="AM910" i="5"/>
  <c r="AK910" i="5"/>
  <c r="AI910" i="5"/>
  <c r="CM910" i="5" s="1"/>
  <c r="AG910" i="5"/>
  <c r="CK910" i="5" s="1"/>
  <c r="AD910" i="5"/>
  <c r="BV910" i="5" s="1"/>
  <c r="BW910" i="5" s="1"/>
  <c r="AC910" i="5"/>
  <c r="AB910" i="5"/>
  <c r="AA910" i="5"/>
  <c r="Z910" i="5"/>
  <c r="BE910" i="5" s="1"/>
  <c r="BJ910" i="5" s="1"/>
  <c r="BN910" i="5" s="1"/>
  <c r="Y910" i="5"/>
  <c r="C910" i="5"/>
  <c r="D910" i="5" s="1"/>
  <c r="CR909" i="5"/>
  <c r="CL909" i="5"/>
  <c r="CI909" i="5"/>
  <c r="CH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H672" i="7" s="1"/>
  <c r="AA909" i="2"/>
  <c r="Z909" i="2"/>
  <c r="X909" i="2"/>
  <c r="W909" i="2"/>
  <c r="P909" i="2"/>
  <c r="AE909" i="2"/>
  <c r="AJ671" i="7"/>
  <c r="AI671" i="7"/>
  <c r="AG671" i="7"/>
  <c r="J671" i="7"/>
  <c r="B671" i="7" s="1"/>
  <c r="AK671" i="7" s="1"/>
  <c r="AH671" i="7" s="1"/>
  <c r="Y712" i="6"/>
  <c r="V712" i="6"/>
  <c r="U712" i="6"/>
  <c r="CR908" i="5"/>
  <c r="CL908" i="5"/>
  <c r="CJ908" i="5"/>
  <c r="CI908" i="5"/>
  <c r="CF908" i="5"/>
  <c r="CE908" i="5"/>
  <c r="CD908" i="5"/>
  <c r="CC908" i="5"/>
  <c r="CB908" i="5"/>
  <c r="CA908" i="5"/>
  <c r="BZ908" i="5"/>
  <c r="BY908" i="5"/>
  <c r="BX908" i="5"/>
  <c r="BT908" i="5"/>
  <c r="BS908" i="5"/>
  <c r="BR908" i="5"/>
  <c r="BQ908" i="5"/>
  <c r="BM908" i="5"/>
  <c r="BL908" i="5"/>
  <c r="BH908" i="5"/>
  <c r="BF908" i="5"/>
  <c r="AX908" i="5"/>
  <c r="AU908" i="5"/>
  <c r="CT908" i="5" s="1"/>
  <c r="AS908" i="5"/>
  <c r="CU908" i="5" s="1"/>
  <c r="AQ908" i="5"/>
  <c r="CG908" i="5" s="1"/>
  <c r="AM908" i="5"/>
  <c r="AK908" i="5"/>
  <c r="AI908" i="5"/>
  <c r="CM908" i="5" s="1"/>
  <c r="AG908" i="5"/>
  <c r="CK908" i="5" s="1"/>
  <c r="AD908" i="5"/>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F908" i="2"/>
  <c r="AE908" i="2"/>
  <c r="AA908" i="2"/>
  <c r="Z908" i="2"/>
  <c r="X908" i="2"/>
  <c r="W908" i="2"/>
  <c r="I911" i="2" l="1"/>
  <c r="AE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F907" i="2"/>
  <c r="AE907" i="2"/>
  <c r="AA907" i="2"/>
  <c r="Z907" i="2"/>
  <c r="X907" i="2"/>
  <c r="W907" i="2"/>
  <c r="P907" i="2"/>
  <c r="AJ669" i="7"/>
  <c r="AI669" i="7"/>
  <c r="AG669" i="7"/>
  <c r="J669" i="7"/>
  <c r="B669" i="7" s="1"/>
  <c r="AK669" i="7" s="1"/>
  <c r="AH669" i="7" s="1"/>
  <c r="Y710" i="6"/>
  <c r="V710" i="6"/>
  <c r="U710" i="6"/>
  <c r="AX906" i="5"/>
  <c r="AU906" i="5"/>
  <c r="CT906" i="5" s="1"/>
  <c r="AS906" i="5"/>
  <c r="CU906" i="5" s="1"/>
  <c r="AQ906" i="5"/>
  <c r="CS906" i="5" s="1"/>
  <c r="AM906" i="5"/>
  <c r="AK906" i="5"/>
  <c r="AI906" i="5"/>
  <c r="CM906" i="5" s="1"/>
  <c r="AG906" i="5"/>
  <c r="CK906" i="5" s="1"/>
  <c r="AD906" i="5"/>
  <c r="CO906" i="5" s="1"/>
  <c r="AC906" i="5"/>
  <c r="AB906" i="5"/>
  <c r="AA906" i="5"/>
  <c r="Z906" i="5"/>
  <c r="CN906" i="5" s="1"/>
  <c r="AF906" i="2"/>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F905" i="2"/>
  <c r="AE905" i="2"/>
  <c r="AA905" i="2"/>
  <c r="Z905" i="2"/>
  <c r="X905" i="2"/>
  <c r="W905" i="2"/>
  <c r="P905" i="2"/>
  <c r="AH670" i="7" l="1"/>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F904" i="2"/>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F903" i="2"/>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F902" i="2"/>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F901" i="2"/>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F900" i="2"/>
  <c r="AE900" i="2"/>
  <c r="AA900" i="2"/>
  <c r="Z900" i="2"/>
  <c r="X900" i="2"/>
  <c r="W900" i="2"/>
  <c r="P900" i="2"/>
  <c r="AF899" i="2"/>
  <c r="AE899" i="2"/>
  <c r="AA899" i="2"/>
  <c r="Z899" i="2"/>
  <c r="X899" i="2"/>
  <c r="W899" i="2"/>
  <c r="P899" i="2"/>
  <c r="AH662" i="7" l="1"/>
  <c r="AH667" i="7"/>
  <c r="CQ903" i="5"/>
  <c r="BK904" i="5"/>
  <c r="CT902" i="5"/>
  <c r="AT915"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F898" i="2"/>
  <c r="AE898" i="2"/>
  <c r="AA898" i="2"/>
  <c r="Z898" i="2"/>
  <c r="X898" i="2"/>
  <c r="W898" i="2"/>
  <c r="P898" i="2"/>
  <c r="AF897"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1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15"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20" i="5" l="1"/>
  <c r="CM857" i="5"/>
  <c r="AV918"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1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16"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1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16" i="5"/>
  <c r="AF839" i="2"/>
  <c r="AE839" i="2"/>
  <c r="AA839" i="2"/>
  <c r="Z839" i="2"/>
  <c r="X839" i="2"/>
  <c r="W839" i="2"/>
  <c r="P839" i="2"/>
  <c r="O679" i="7"/>
  <c r="G679"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17"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17"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18"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1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16"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15" i="5"/>
  <c r="AJ915" i="5"/>
  <c r="AJ916"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18"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15"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17" i="5"/>
  <c r="AS581" i="5"/>
  <c r="CU581" i="5" s="1"/>
  <c r="AG581" i="5"/>
  <c r="CK581" i="5" s="1"/>
  <c r="X67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7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7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7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14" i="5" s="1"/>
  <c r="CJ443" i="5"/>
  <c r="AE914"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15" i="5"/>
  <c r="CL378" i="5" l="1"/>
  <c r="CI378" i="5"/>
  <c r="CE378" i="5"/>
  <c r="CD378" i="5"/>
  <c r="CC378" i="5"/>
  <c r="CB378" i="5"/>
  <c r="CA378" i="5"/>
  <c r="BZ378" i="5"/>
  <c r="BY378" i="5"/>
  <c r="BX378" i="5"/>
  <c r="BT378" i="5"/>
  <c r="BS378" i="5"/>
  <c r="BR378" i="5"/>
  <c r="BQ378" i="5"/>
  <c r="BL378" i="5"/>
  <c r="BM378" i="5"/>
  <c r="BH378" i="5"/>
  <c r="BF378" i="5"/>
  <c r="BB915"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79"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79" i="7"/>
  <c r="AD679" i="7"/>
  <c r="AB679" i="7"/>
  <c r="Y679" i="7"/>
  <c r="N679" i="7"/>
  <c r="E679"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8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1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1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19"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1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1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BI382" i="5"/>
  <c r="BG382" i="5" s="1"/>
  <c r="H304" i="2"/>
  <c r="Y303" i="2"/>
  <c r="M275" i="2"/>
  <c r="AB274" i="2"/>
  <c r="I274" i="2"/>
  <c r="D909" i="5" l="1"/>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79" i="7"/>
  <c r="T679" i="7"/>
  <c r="R679" i="7"/>
  <c r="Z679" i="7"/>
  <c r="AC67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79" i="7"/>
  <c r="AJ371" i="7"/>
  <c r="S679" i="7"/>
  <c r="B371" i="7"/>
  <c r="AK371" i="7" s="1"/>
  <c r="U679"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79" i="7"/>
  <c r="K679" i="7"/>
  <c r="AJ392" i="7"/>
  <c r="I679"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10" i="2" l="1"/>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AB904" i="2"/>
  <c r="I904" i="2"/>
  <c r="AB903" i="2"/>
  <c r="I903" i="2"/>
  <c r="AB902" i="2"/>
  <c r="I902" i="2"/>
  <c r="AB901" i="2"/>
  <c r="I901" i="2"/>
  <c r="AB900" i="2"/>
  <c r="I900" i="2"/>
  <c r="AB899" i="2"/>
  <c r="I899" i="2"/>
  <c r="AB898" i="2"/>
  <c r="I898" i="2"/>
  <c r="W566" i="6"/>
  <c r="I567" i="6"/>
  <c r="AB910" i="2" l="1"/>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79" i="7"/>
  <c r="AJ536" i="7"/>
  <c r="H679" i="7"/>
  <c r="AI536" i="7"/>
  <c r="B536" i="7"/>
  <c r="AK536" i="7" s="1"/>
  <c r="L679"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79" i="7"/>
  <c r="B573" i="7"/>
  <c r="AK573" i="7" s="1"/>
  <c r="AJ573" i="7"/>
  <c r="B679"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s="1"/>
</calcChain>
</file>

<file path=xl/sharedStrings.xml><?xml version="1.0" encoding="utf-8"?>
<sst xmlns="http://schemas.openxmlformats.org/spreadsheetml/2006/main" count="1243" uniqueCount="941">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</sst>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国家衛健委発表に基づく感染状況!$AE$374:$AE$914</c:f>
              <c:numCache>
                <c:formatCode>m"月"d"日"</c:formatCode>
                <c:ptCount val="54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numCache>
            </c:numRef>
          </c:cat>
          <c:val>
            <c:numRef>
              <c:f>国家衛健委発表に基づく感染状況!$AF$374:$AF$914</c:f>
              <c:numCache>
                <c:formatCode>#,##0_);[Red]\(#,##0\)</c:formatCode>
                <c:ptCount val="54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省市別輸入症例数変化!$C$2:$C$676</c:f>
              <c:numCache>
                <c:formatCode>m"月"d"日"</c:formatCode>
                <c:ptCount val="6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numCache>
            </c:numRef>
          </c:cat>
          <c:val>
            <c:numRef>
              <c:f>省市別輸入症例数変化!$D$2:$D$676</c:f>
              <c:numCache>
                <c:formatCode>General</c:formatCode>
                <c:ptCount val="67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省市別輸入症例数変化!$C$2:$C$676</c:f>
              <c:numCache>
                <c:formatCode>m"月"d"日"</c:formatCode>
                <c:ptCount val="6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numCache>
            </c:numRef>
          </c:cat>
          <c:val>
            <c:numRef>
              <c:f>省市別輸入症例数変化!$E$2:$E$676</c:f>
              <c:numCache>
                <c:formatCode>General</c:formatCode>
                <c:ptCount val="67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省市別輸入症例数変化!$C$2:$C$676</c:f>
              <c:numCache>
                <c:formatCode>m"月"d"日"</c:formatCode>
                <c:ptCount val="6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numCache>
            </c:numRef>
          </c:cat>
          <c:val>
            <c:numRef>
              <c:f>省市別輸入症例数変化!$F$2:$F$676</c:f>
              <c:numCache>
                <c:formatCode>General</c:formatCode>
                <c:ptCount val="67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省市別輸入症例数変化!$C$2:$C$676</c:f>
              <c:numCache>
                <c:formatCode>m"月"d"日"</c:formatCode>
                <c:ptCount val="6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numCache>
            </c:numRef>
          </c:cat>
          <c:val>
            <c:numRef>
              <c:f>省市別輸入症例数変化!$G$2:$G$676</c:f>
              <c:numCache>
                <c:formatCode>General</c:formatCode>
                <c:ptCount val="67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省市別輸入症例数変化!$C$2:$C$676</c:f>
              <c:numCache>
                <c:formatCode>m"月"d"日"</c:formatCode>
                <c:ptCount val="6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numCache>
            </c:numRef>
          </c:cat>
          <c:val>
            <c:numRef>
              <c:f>省市別輸入症例数変化!$H$2:$H$676</c:f>
              <c:numCache>
                <c:formatCode>General</c:formatCode>
                <c:ptCount val="67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省市別輸入症例数変化!$C$2:$C$676</c:f>
              <c:numCache>
                <c:formatCode>m"月"d"日"</c:formatCode>
                <c:ptCount val="6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numCache>
            </c:numRef>
          </c:cat>
          <c:val>
            <c:numRef>
              <c:f>省市別輸入症例数変化!$I$2:$I$676</c:f>
              <c:numCache>
                <c:formatCode>General</c:formatCode>
                <c:ptCount val="67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省市別輸入症例数変化!$C$2:$C$676</c:f>
              <c:numCache>
                <c:formatCode>m"月"d"日"</c:formatCode>
                <c:ptCount val="6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numCache>
            </c:numRef>
          </c:cat>
          <c:val>
            <c:numRef>
              <c:f>省市別輸入症例数変化!$J$2:$J$676</c:f>
              <c:numCache>
                <c:formatCode>0_);[Red]\(0\)</c:formatCode>
                <c:ptCount val="67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香港マカオ台湾の患者・海外輸入症例・無症状病原体保有者!$BR$29:$BR$913</c:f>
              <c:numCache>
                <c:formatCode>General</c:formatCode>
                <c:ptCount val="88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香港マカオ台湾の患者・海外輸入症例・無症状病原体保有者!$BS$29:$BS$913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香港マカオ台湾の患者・海外輸入症例・無症状病原体保有者!$BT$29:$BT$913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香港マカオ台湾の患者・海外輸入症例・無症状病原体保有者!$AX$169:$AX$913</c:f>
              <c:numCache>
                <c:formatCode>m"月"d"日"</c:formatCode>
                <c:ptCount val="7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numCache>
            </c:numRef>
          </c:cat>
          <c:val>
            <c:numRef>
              <c:f>香港マカオ台湾の患者・海外輸入症例・無症状病原体保有者!$AY$169:$AY$913</c:f>
              <c:numCache>
                <c:formatCode>General</c:formatCode>
                <c:ptCount val="74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香港マカオ台湾の患者・海外輸入症例・無症状病原体保有者!$AX$169:$AX$913</c:f>
              <c:numCache>
                <c:formatCode>m"月"d"日"</c:formatCode>
                <c:ptCount val="7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numCache>
            </c:numRef>
          </c:cat>
          <c:val>
            <c:numRef>
              <c:f>香港マカオ台湾の患者・海外輸入症例・無症状病原体保有者!$BB$169:$BB$913</c:f>
              <c:numCache>
                <c:formatCode>General</c:formatCode>
                <c:ptCount val="74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香港マカオ台湾の患者・海外輸入症例・無症状病原体保有者!$AX$169:$AX$913</c:f>
              <c:numCache>
                <c:formatCode>m"月"d"日"</c:formatCode>
                <c:ptCount val="7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numCache>
            </c:numRef>
          </c:cat>
          <c:val>
            <c:numRef>
              <c:f>香港マカオ台湾の患者・海外輸入症例・無症状病原体保有者!$AZ$169:$AZ$913</c:f>
              <c:numCache>
                <c:formatCode>General</c:formatCode>
                <c:ptCount val="74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香港マカオ台湾の患者・海外輸入症例・無症状病原体保有者!$AX$169:$AX$913</c:f>
              <c:numCache>
                <c:formatCode>m"月"d"日"</c:formatCode>
                <c:ptCount val="7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numCache>
            </c:numRef>
          </c:cat>
          <c:val>
            <c:numRef>
              <c:f>香港マカオ台湾の患者・海外輸入症例・無症状病原体保有者!$BC$169:$BC$913</c:f>
              <c:numCache>
                <c:formatCode>General</c:formatCode>
                <c:ptCount val="74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香港マカオ台湾の患者・海外輸入症例・無症状病原体保有者!$CR$485:$CR$913</c:f>
              <c:numCache>
                <c:formatCode>m"月"d"日"</c:formatCode>
                <c:ptCount val="42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numCache>
            </c:numRef>
          </c:cat>
          <c:val>
            <c:numRef>
              <c:f>香港マカオ台湾の患者・海外輸入症例・無症状病原体保有者!$CS$485:$CS$913</c:f>
              <c:numCache>
                <c:formatCode>General</c:formatCode>
                <c:ptCount val="42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香港マカオ台湾の患者・海外輸入症例・無症状病原体保有者!$CR$485:$CR$913</c:f>
              <c:numCache>
                <c:formatCode>m"月"d"日"</c:formatCode>
                <c:ptCount val="42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numCache>
            </c:numRef>
          </c:cat>
          <c:val>
            <c:numRef>
              <c:f>香港マカオ台湾の患者・海外輸入症例・無症状病原体保有者!$CT$485:$CT$913</c:f>
              <c:numCache>
                <c:formatCode>General</c:formatCode>
                <c:ptCount val="42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香港マカオ台湾の患者・海外輸入症例・無症状病原体保有者!$BJ$97:$BJ$912</c:f>
              <c:numCache>
                <c:formatCode>m"月"d"日"</c:formatCode>
                <c:ptCount val="8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numCache>
            </c:numRef>
          </c:cat>
          <c:val>
            <c:numRef>
              <c:f>香港マカオ台湾の患者・海外輸入症例・無症状病原体保有者!$BK$97:$BK$912</c:f>
              <c:numCache>
                <c:formatCode>General</c:formatCode>
                <c:ptCount val="81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香港マカオ台湾の患者・海外輸入症例・無症状病原体保有者!$BJ$97:$BJ$912</c:f>
              <c:numCache>
                <c:formatCode>m"月"d"日"</c:formatCode>
                <c:ptCount val="8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numCache>
            </c:numRef>
          </c:cat>
          <c:val>
            <c:numRef>
              <c:f>香港マカオ台湾の患者・海外輸入症例・無症状病原体保有者!$BL$97:$BL$912</c:f>
              <c:numCache>
                <c:formatCode>General</c:formatCode>
                <c:ptCount val="81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香港マカオ台湾の患者・海外輸入症例・無症状病原体保有者!$CM$29:$CM$913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香港マカオ台湾の患者・海外輸入症例・無症状病原体保有者!$CK$29:$CK$913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香港マカオ台湾の患者・海外輸入症例・無症状病原体保有者!$CJ$29:$CJ$913</c:f>
              <c:numCache>
                <c:formatCode>General</c:formatCode>
                <c:ptCount val="88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香港マカオ台湾の患者・海外輸入症例・無症状病原体保有者!$CK$29:$CK$913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香港マカオ台湾の患者・海外輸入症例・無症状病原体保有者!$CI$29:$CI$913</c15:sqref>
                        </c15:formulaRef>
                      </c:ext>
                    </c:extLst>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extLst>
                      <c:ext uri="{02D57815-91ED-43cb-92C2-25804820EDAC}">
                        <c15:formulaRef>
                          <c15:sqref>香港マカオ台湾の患者・海外輸入症例・無症状病原体保有者!$CJ$29:$CJ$913</c15:sqref>
                        </c15:formulaRef>
                      </c:ext>
                    </c:extLst>
                    <c:numCache>
                      <c:formatCode>General</c:formatCode>
                      <c:ptCount val="88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国家衛健委発表に基づく感染状況!$AE$374:$AE$914</c:f>
              <c:numCache>
                <c:formatCode>m"月"d"日"</c:formatCode>
                <c:ptCount val="54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numCache>
            </c:numRef>
          </c:cat>
          <c:val>
            <c:numRef>
              <c:f>国家衛健委発表に基づく感染状況!$AF$374:$AF$914</c:f>
              <c:numCache>
                <c:formatCode>#,##0_);[Red]\(#,##0\)</c:formatCode>
                <c:ptCount val="54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省市別輸入症例数変化!$AG$2:$AG$675</c:f>
              <c:numCache>
                <c:formatCode>m"月"d"日"</c:formatCode>
                <c:ptCount val="6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numCache>
            </c:numRef>
          </c:cat>
          <c:val>
            <c:numRef>
              <c:f>省市別輸入症例数変化!$AH$2:$AH$675</c:f>
              <c:numCache>
                <c:formatCode>0_);[Red]\(0\)</c:formatCode>
                <c:ptCount val="67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省市別輸入症例数変化!$AG$2:$AG$675</c:f>
              <c:numCache>
                <c:formatCode>m"月"d"日"</c:formatCode>
                <c:ptCount val="6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numCache>
            </c:numRef>
          </c:cat>
          <c:val>
            <c:numRef>
              <c:f>省市別輸入症例数変化!$AI$2:$AI$675</c:f>
              <c:numCache>
                <c:formatCode>0_);[Red]\(0\)</c:formatCode>
                <c:ptCount val="67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省市別輸入症例数変化!$AG$2:$AG$675</c:f>
              <c:numCache>
                <c:formatCode>m"月"d"日"</c:formatCode>
                <c:ptCount val="67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numCache>
            </c:numRef>
          </c:cat>
          <c:val>
            <c:numRef>
              <c:f>省市別輸入症例数変化!$AJ$2:$AJ$675</c:f>
              <c:numCache>
                <c:formatCode>General</c:formatCode>
                <c:ptCount val="67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国家衛健委発表に基づく感染状況!$W$27:$W$915</c:f>
              <c:numCache>
                <c:formatCode>m"月"d"日"</c:formatCode>
                <c:ptCount val="8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numCache>
            </c:numRef>
          </c:cat>
          <c:val>
            <c:numRef>
              <c:f>国家衛健委発表に基づく感染状況!$X$27:$X$915</c:f>
              <c:numCache>
                <c:formatCode>#,##0_);[Red]\(#,##0\)</c:formatCode>
                <c:ptCount val="88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国家衛健委発表に基づく感染状況!$W$27:$W$915</c:f>
              <c:numCache>
                <c:formatCode>m"月"d"日"</c:formatCode>
                <c:ptCount val="88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numCache>
            </c:numRef>
          </c:cat>
          <c:val>
            <c:numRef>
              <c:f>国家衛健委発表に基づく感染状況!$Y$27:$Y$915</c:f>
              <c:numCache>
                <c:formatCode>General</c:formatCode>
                <c:ptCount val="88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香港マカオ台湾の患者・海外輸入症例・無症状病原体保有者!$CP$189:$CP$912</c:f>
              <c:numCache>
                <c:formatCode>m"月"d"日"</c:formatCode>
                <c:ptCount val="7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numCache>
            </c:numRef>
          </c:cat>
          <c:val>
            <c:numRef>
              <c:f>香港マカオ台湾の患者・海外輸入症例・無症状病原体保有者!$CQ$189:$CQ$912</c:f>
              <c:numCache>
                <c:formatCode>General</c:formatCode>
                <c:ptCount val="7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香港マカオ台湾の患者・海外輸入症例・無症状病原体保有者!$CN$189:$CN$913</c:f>
              <c:numCache>
                <c:formatCode>m"月"d"日"</c:formatCode>
                <c:ptCount val="7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numCache>
            </c:numRef>
          </c:cat>
          <c:val>
            <c:numRef>
              <c:f>香港マカオ台湾の患者・海外輸入症例・無症状病原体保有者!$CO$189:$CO$913</c:f>
              <c:numCache>
                <c:formatCode>General</c:formatCode>
                <c:ptCount val="72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香港マカオ台湾の患者・海外輸入症例・無症状病原体保有者!$BJ$97:$BJ$912</c:f>
              <c:numCache>
                <c:formatCode>m"月"d"日"</c:formatCode>
                <c:ptCount val="8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numCache>
            </c:numRef>
          </c:cat>
          <c:val>
            <c:numRef>
              <c:f>香港マカオ台湾の患者・海外輸入症例・無症状病原体保有者!$BL$97:$BL$912</c:f>
              <c:numCache>
                <c:formatCode>General</c:formatCode>
                <c:ptCount val="81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香港マカオ台湾の患者・海外輸入症例・無症状病原体保有者!$BJ$97:$BJ$912</c:f>
              <c:numCache>
                <c:formatCode>m"月"d"日"</c:formatCode>
                <c:ptCount val="8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numCache>
            </c:numRef>
          </c:cat>
          <c:val>
            <c:numRef>
              <c:f>香港マカオ台湾の患者・海外輸入症例・無症状病原体保有者!$BK$97:$BK$912</c:f>
              <c:numCache>
                <c:formatCode>General</c:formatCode>
                <c:ptCount val="81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国家衛健委発表に基づく感染状況!$W$27:$W$914</c:f>
              <c:numCache>
                <c:formatCode>m"月"d"日"</c:formatCode>
                <c:ptCount val="8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numCache>
            </c:numRef>
          </c:cat>
          <c:val>
            <c:numRef>
              <c:f>国家衛健委発表に基づく感染状況!$X$27:$X$914</c:f>
              <c:numCache>
                <c:formatCode>#,##0_);[Red]\(#,##0\)</c:formatCode>
                <c:ptCount val="88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国家衛健委発表に基づく感染状況!$W$27:$W$914</c:f>
              <c:numCache>
                <c:formatCode>m"月"d"日"</c:formatCode>
                <c:ptCount val="8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numCache>
            </c:numRef>
          </c:cat>
          <c:val>
            <c:numRef>
              <c:f>国家衛健委発表に基づく感染状況!$Y$27:$Y$914</c:f>
              <c:numCache>
                <c:formatCode>General</c:formatCode>
                <c:ptCount val="88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香港マカオ台湾の患者・海外輸入症例・無症状病原体保有者!$CP$189:$CP$912</c:f>
              <c:numCache>
                <c:formatCode>m"月"d"日"</c:formatCode>
                <c:ptCount val="7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numCache>
            </c:numRef>
          </c:cat>
          <c:val>
            <c:numRef>
              <c:f>香港マカオ台湾の患者・海外輸入症例・無症状病原体保有者!$CQ$189:$CQ$912</c:f>
              <c:numCache>
                <c:formatCode>General</c:formatCode>
                <c:ptCount val="7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香港マカオ台湾の患者・海外輸入症例・無症状病原体保有者!$CN$189:$CN$913</c:f>
              <c:numCache>
                <c:formatCode>m"月"d"日"</c:formatCode>
                <c:ptCount val="7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numCache>
            </c:numRef>
          </c:cat>
          <c:val>
            <c:numRef>
              <c:f>香港マカオ台湾の患者・海外輸入症例・無症状病原体保有者!$CO$189:$CO$913</c:f>
              <c:numCache>
                <c:formatCode>General</c:formatCode>
                <c:ptCount val="72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国家衛健委発表に基づく感染状況!$Z$27:$Z$912</c:f>
              <c:numCache>
                <c:formatCode>m"月"d"日"</c:formatCode>
                <c:ptCount val="8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numCache>
            </c:numRef>
          </c:cat>
          <c:val>
            <c:numRef>
              <c:f>国家衛健委発表に基づく感染状況!$AA$27:$AA$912</c:f>
              <c:numCache>
                <c:formatCode>General</c:formatCode>
                <c:ptCount val="88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国家衛健委発表に基づく感染状況!$Z$27:$Z$912</c:f>
              <c:numCache>
                <c:formatCode>m"月"d"日"</c:formatCode>
                <c:ptCount val="8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numCache>
            </c:numRef>
          </c:cat>
          <c:val>
            <c:numRef>
              <c:f>国家衛健委発表に基づく感染状況!$AB$27:$AB$912</c:f>
              <c:numCache>
                <c:formatCode>General</c:formatCode>
                <c:ptCount val="88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香港マカオ台湾の患者・海外輸入症例・無症状病原体保有者!$BE$70:$BE$913</c:f>
              <c:numCache>
                <c:formatCode>m"月"d"日"</c:formatCode>
                <c:ptCount val="84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numCache>
            </c:numRef>
          </c:cat>
          <c:val>
            <c:numRef>
              <c:f>香港マカオ台湾の患者・海外輸入症例・無症状病原体保有者!$BF$70:$BF$913</c:f>
              <c:numCache>
                <c:formatCode>General</c:formatCode>
                <c:ptCount val="84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香港マカオ台湾の患者・海外輸入症例・無症状病原体保有者!$BE$70:$BE$913</c:f>
              <c:numCache>
                <c:formatCode>m"月"d"日"</c:formatCode>
                <c:ptCount val="84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numCache>
            </c:numRef>
          </c:cat>
          <c:val>
            <c:numRef>
              <c:f>香港マカオ台湾の患者・海外輸入症例・無症状病原体保有者!$BG$70:$BG$913</c:f>
              <c:numCache>
                <c:formatCode>General</c:formatCode>
                <c:ptCount val="84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香港マカオ台湾の患者・海外輸入症例・無症状病原体保有者!$BY$29:$BY$913</c:f>
              <c:numCache>
                <c:formatCode>General</c:formatCode>
                <c:ptCount val="88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香港マカオ台湾の患者・海外輸入症例・無症状病原体保有者!$BZ$29:$BZ$913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香港マカオ台湾の患者・海外輸入症例・無症状病原体保有者!$CA$29:$CA$913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香港マカオ台湾の患者・海外輸入症例・無症状病原体保有者!$CC$29:$CC$913</c:f>
              <c:numCache>
                <c:formatCode>General</c:formatCode>
                <c:ptCount val="88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香港マカオ台湾の患者・海外輸入症例・無症状病原体保有者!$CD$29:$CD$913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香港マカオ台湾の患者・海外輸入症例・無症状病原体保有者!$CE$29:$CE$913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香港マカオ台湾の患者・海外輸入症例・無症状病原体保有者!$CM$29:$CM$913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香港マカオ台湾の患者・海外輸入症例・無症状病原体保有者!$CJ$29:$CJ$913</c:f>
              <c:numCache>
                <c:formatCode>General</c:formatCode>
                <c:ptCount val="88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香港マカオ台湾の患者・海外輸入症例・無症状病原体保有者!$CI$29:$CI$913</c:f>
              <c:numCache>
                <c:formatCode>m"月"d"日"</c:formatCode>
                <c:ptCount val="8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numCache>
            </c:numRef>
          </c:cat>
          <c:val>
            <c:numRef>
              <c:f>香港マカオ台湾の患者・海外輸入症例・無症状病原体保有者!$CK$29:$CK$913</c:f>
              <c:numCache>
                <c:formatCode>General</c:formatCode>
                <c:ptCount val="8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香港マカオ台湾の患者・海外輸入症例・無症状病原体保有者!$CP$189:$CP$912</c:f>
              <c:numCache>
                <c:formatCode>m"月"d"日"</c:formatCode>
                <c:ptCount val="7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numCache>
            </c:numRef>
          </c:cat>
          <c:val>
            <c:numRef>
              <c:f>香港マカオ台湾の患者・海外輸入症例・無症状病原体保有者!$CQ$189:$CQ$912</c:f>
              <c:numCache>
                <c:formatCode>General</c:formatCode>
                <c:ptCount val="7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香港マカオ台湾の患者・海外輸入症例・無症状病原体保有者!$CN$189:$CN$913</c:f>
              <c:numCache>
                <c:formatCode>m"月"d"日"</c:formatCode>
                <c:ptCount val="7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numCache>
            </c:numRef>
          </c:cat>
          <c:val>
            <c:numRef>
              <c:f>香港マカオ台湾の患者・海外輸入症例・無症状病原体保有者!$CO$189:$CO$913</c:f>
              <c:numCache>
                <c:formatCode>General</c:formatCode>
                <c:ptCount val="72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33"/>
  <sheetViews>
    <sheetView zoomScale="98" zoomScaleNormal="98" workbookViewId="0">
      <pane xSplit="2" ySplit="5" topLeftCell="C906" activePane="bottomRight" state="frozen"/>
      <selection pane="topRight" activeCell="C1" sqref="C1"/>
      <selection pane="bottomLeft" activeCell="A8" sqref="A8"/>
      <selection pane="bottomRight" activeCell="F911" sqref="F911"/>
    </sheetView>
  </sheetViews>
  <sheetFormatPr defaultRowHeight="18.45" x14ac:dyDescent="0.65"/>
  <cols>
    <col min="1" max="1" width="1.0703125" customWidth="1"/>
    <col min="2" max="2" width="9.35546875" style="45" bestFit="1" customWidth="1"/>
    <col min="3" max="3" width="5.5703125" customWidth="1"/>
    <col min="4" max="4" width="10.42578125" hidden="1" customWidth="1"/>
    <col min="5" max="5" width="9.5" customWidth="1"/>
    <col min="6" max="6" width="6.2109375" bestFit="1" customWidth="1"/>
    <col min="7" max="7" width="7" customWidth="1"/>
    <col min="8" max="8" width="7.140625" bestFit="1" customWidth="1"/>
    <col min="9" max="9" width="8.35546875" customWidth="1"/>
    <col min="10" max="10" width="5.92578125" bestFit="1" customWidth="1"/>
    <col min="11" max="11" width="6.85546875" bestFit="1" customWidth="1"/>
    <col min="12" max="12" width="5" bestFit="1" customWidth="1"/>
    <col min="13" max="13" width="5.35546875" bestFit="1" customWidth="1"/>
    <col min="14" max="14" width="5.5703125" customWidth="1"/>
    <col min="15" max="15" width="7.140625" bestFit="1" customWidth="1"/>
    <col min="16" max="16" width="7.7109375" bestFit="1" customWidth="1"/>
    <col min="17" max="17" width="9.5" bestFit="1" customWidth="1"/>
    <col min="18" max="19" width="8.640625" customWidth="1"/>
    <col min="20" max="20" width="8.7109375" bestFit="1" customWidth="1"/>
    <col min="21" max="21" width="63.640625" bestFit="1" customWidth="1"/>
    <col min="23" max="23" width="13.640625" customWidth="1"/>
    <col min="24" max="24" width="5.640625" customWidth="1"/>
    <col min="25" max="25" width="6.85546875" customWidth="1"/>
    <col min="26" max="26" width="8.85546875" bestFit="1" customWidth="1"/>
    <col min="27" max="28" width="4.7109375" customWidth="1"/>
    <col min="29" max="29" width="4.140625" bestFit="1" customWidth="1"/>
    <col min="30" max="30" width="2.5" customWidth="1"/>
    <col min="31" max="31" width="8.85546875" bestFit="1" customWidth="1"/>
  </cols>
  <sheetData>
    <row r="1" spans="2:21" ht="26.15" x14ac:dyDescent="0.65">
      <c r="B1" s="128"/>
      <c r="C1" s="302" t="s">
        <v>78</v>
      </c>
      <c r="D1" s="302"/>
      <c r="E1" s="302"/>
      <c r="F1" s="302"/>
      <c r="G1" s="302"/>
      <c r="H1" s="302"/>
      <c r="I1" s="302"/>
      <c r="J1" s="302"/>
      <c r="K1" s="302"/>
      <c r="L1" s="302"/>
      <c r="M1" s="302"/>
      <c r="N1" s="302"/>
      <c r="O1" s="302"/>
      <c r="P1" s="87"/>
      <c r="Q1" s="87"/>
      <c r="R1" s="87"/>
      <c r="S1" s="87"/>
      <c r="T1" s="87"/>
      <c r="U1" s="86">
        <v>44735</v>
      </c>
    </row>
    <row r="2" spans="2:21" ht="13" customHeight="1" x14ac:dyDescent="0.65">
      <c r="B2" s="45">
        <v>1</v>
      </c>
      <c r="E2" s="112" t="s">
        <v>125</v>
      </c>
      <c r="F2" s="113"/>
      <c r="G2" s="112"/>
      <c r="H2" s="113"/>
      <c r="I2" s="113"/>
      <c r="J2" s="113"/>
      <c r="U2" s="72" t="s">
        <v>77</v>
      </c>
    </row>
    <row r="3" spans="2:21" ht="5.5" customHeight="1" thickBot="1" x14ac:dyDescent="0.7"/>
    <row r="4" spans="2:21" ht="18" customHeight="1" x14ac:dyDescent="0.65">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5" customHeight="1" thickBot="1" x14ac:dyDescent="0.7">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65">
      <c r="B6" s="64"/>
      <c r="C6" s="202"/>
      <c r="D6" s="203"/>
      <c r="E6" s="204"/>
      <c r="F6" s="205"/>
      <c r="G6" s="202"/>
      <c r="H6" s="204"/>
      <c r="I6" s="205"/>
      <c r="J6" s="202"/>
      <c r="K6" s="204"/>
      <c r="L6" s="202"/>
      <c r="M6" s="204"/>
      <c r="N6" s="202"/>
      <c r="O6" s="205"/>
      <c r="P6" s="206"/>
      <c r="Q6" s="205"/>
      <c r="R6" s="202"/>
      <c r="S6" s="205"/>
      <c r="T6" s="205"/>
      <c r="U6" s="65"/>
    </row>
    <row r="7" spans="2:21" x14ac:dyDescent="0.65">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65">
      <c r="B8" s="200">
        <v>43831</v>
      </c>
      <c r="C8" s="202"/>
      <c r="D8" s="203"/>
      <c r="E8" s="204"/>
      <c r="F8" s="205"/>
      <c r="G8" s="202"/>
      <c r="H8" s="204"/>
      <c r="I8" s="205"/>
      <c r="J8" s="202"/>
      <c r="K8" s="204"/>
      <c r="L8" s="202"/>
      <c r="M8" s="204"/>
      <c r="N8" s="202"/>
      <c r="O8" s="205"/>
      <c r="P8" s="206"/>
      <c r="Q8" s="205"/>
      <c r="R8" s="202"/>
      <c r="S8" s="205"/>
      <c r="T8" s="205"/>
      <c r="U8" s="65"/>
    </row>
    <row r="9" spans="2:21" x14ac:dyDescent="0.65">
      <c r="B9" s="76">
        <v>43832</v>
      </c>
      <c r="C9" s="202"/>
      <c r="D9" s="203"/>
      <c r="E9" s="204"/>
      <c r="F9" s="205"/>
      <c r="G9" s="202"/>
      <c r="H9" s="204"/>
      <c r="I9" s="205"/>
      <c r="J9" s="202"/>
      <c r="K9" s="204"/>
      <c r="L9" s="202"/>
      <c r="M9" s="204"/>
      <c r="N9" s="202"/>
      <c r="O9" s="205"/>
      <c r="P9" s="206"/>
      <c r="Q9" s="205"/>
      <c r="R9" s="202"/>
      <c r="S9" s="205"/>
      <c r="T9" s="205"/>
      <c r="U9" s="65"/>
    </row>
    <row r="10" spans="2:21" x14ac:dyDescent="0.65">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65">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65">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65">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65">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65">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65">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65">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65">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65">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65">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65">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65">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65">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65">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65">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65">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65">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9" x14ac:dyDescent="0.65">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9" x14ac:dyDescent="0.65">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65">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65">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65">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65">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65">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65">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65">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65">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65">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65">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65">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65">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65">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65">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9" x14ac:dyDescent="0.65">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65">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9" x14ac:dyDescent="0.65">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65">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9" x14ac:dyDescent="0.65">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65">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65">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5.3" x14ac:dyDescent="0.65">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65">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65">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65">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5.3" x14ac:dyDescent="0.65">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65">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9" x14ac:dyDescent="0.65">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65">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65">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65">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65">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65">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65">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65">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65">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65">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65">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65">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65">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65">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65">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65">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65">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65">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65">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65">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65">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65">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65">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65">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65">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65">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65">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65">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65">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65">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65">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65">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65">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65">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65">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65">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65">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65">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65">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65">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65">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65">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65">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65">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65">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65">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65">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65">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65">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65">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65">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65">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65">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65">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65">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65">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65">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65">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9" x14ac:dyDescent="0.65">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65">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65">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65">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65">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65">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65">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65">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65">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65">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65">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65">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65">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65">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65">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65">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65">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65">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65">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65">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65">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65">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65">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65">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65">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65">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65">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65">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65">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65">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65">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65">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65">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65">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65">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65">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65">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65">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65">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65">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65">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65">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65">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65">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65">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65">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65">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65">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65">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65">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65">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65">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65">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65">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65">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65">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65">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65">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65">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65">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65">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65">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65">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65">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65">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65">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65">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65">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65">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65">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65">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65">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65">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65">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65">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65">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65">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65">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65">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65">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65">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65">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65">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65">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65">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65">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65">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65">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65">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65">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65">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65">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65">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65">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65">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65">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65">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65">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65">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65">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65">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65">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65">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65">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65">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65">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65">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65">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65">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65">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65">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65">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65">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65">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65">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65">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65">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65">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65">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65">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65">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65">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65">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65">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65">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65">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65">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65">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65">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65">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65">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65">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65">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65">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65">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65">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65">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65">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65">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65">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65">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65">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65">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65">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65">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65">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65">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65">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65">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65">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65">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65">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65">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65">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65">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65">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65">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65">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65">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65">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65">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65">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65">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65">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65">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65">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65">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65">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65">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65">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65">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65">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65">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65">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65">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65">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65">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65">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65">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65">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65">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65">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65">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65">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65">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65">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65">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65">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65">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65">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65">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65">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65">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65">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65">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65">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65">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65">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65">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65">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65">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65">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65">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65">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65">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65">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65">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65">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65">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65">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65">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65">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65">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65">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65">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65">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65">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65">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65">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65">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65">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65">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65">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65">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65">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65">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65">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65">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65">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65">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65">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65">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65">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65">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65">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65">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65">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65">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65">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65">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65">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65">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65">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65">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65">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65">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65">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65">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65">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65">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65">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65">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65">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65">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65">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65">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65">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65">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65">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65">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65">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65">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65">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65">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65">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65">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65">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65">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65">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65">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65">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65">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65">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65">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65">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65">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65">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65">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65">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65">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65">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65">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65">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65">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65">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65">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65">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65">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65">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65">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65">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65">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65">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65">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65">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65">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65">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65">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65">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65">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65">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65">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65">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65">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65">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65">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65">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65">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65">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65">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65">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65">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65">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65">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65">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65">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65">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65">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65">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65">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65">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65">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65">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65">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65">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65">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65">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65">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65">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65">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65">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65">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65">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65">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65">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65">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65">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65">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65">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65">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65">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65">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65">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65">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65">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65">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65">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65">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65">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65">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65">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65">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65">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65">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65">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65">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65">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65">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65">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65">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65">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65">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65">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65">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65">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65">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65">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65">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65">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65">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65">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65">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65">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65">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65">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65">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65">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65">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65">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65">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65">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65">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65">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65">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65">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65">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65">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65">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65">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65">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65">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65">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65">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65">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65">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65">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65">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65">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65">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65">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65">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65">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65">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65">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65">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65">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65">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65">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65">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65">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65">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65">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65">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65">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65">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65">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65">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65">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65">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65">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65">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65">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65">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65">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65">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65">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65">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65">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65">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65">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65">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65">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65">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65">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65">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65">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65">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65">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65">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65">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65">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65">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65">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65">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65">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65">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65">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65">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65">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65">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65">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65">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65">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65">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65">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65">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65">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65">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65">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65">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65">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65">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65">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65">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65">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65">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65">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65">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65">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65">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65">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65">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65">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65">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65">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65">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65">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65">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65">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65">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65">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65">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65">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65">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65">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65">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65">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65">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65">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65">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65">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65">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65">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65">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65">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65">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65">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65">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65">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65">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65">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65">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65">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65">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65">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65">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65">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65">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65">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65">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65">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65">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65">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65">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65">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65">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65">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65">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65">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65">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65">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65">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65">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65">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65">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65">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65">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65">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65">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65">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65">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65">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65">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65">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65">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65">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65">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65">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65">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65">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65">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65">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65">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65">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65">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65">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65">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65">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65">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65">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65">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65">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65">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65">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65">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65">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65">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65">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65">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65">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65">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65">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65">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65">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65">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65">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65">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65">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65">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65">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65">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65">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65">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65">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65">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65">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65">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65">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65">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65">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65">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65">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65">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65">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65">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65">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65">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65">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65">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65">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65">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65">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65">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65">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65">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65">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65">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65">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65">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65">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65">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65">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65">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65">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65">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65">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65">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65">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65">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65">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65">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65">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65">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65">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65">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65">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65">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65">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65">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65">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65">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65">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65">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65">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65">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65">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65">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65">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65">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65">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65">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65">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65">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65">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65">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65">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65">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65">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65">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65">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65">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65">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65">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65">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65">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65">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65">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65">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65">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65">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65">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65">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65">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65">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65">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65">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65">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65">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65">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65">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65">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65">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65">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65">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65">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65">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65">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65">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65">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65">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65">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65">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65">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65">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65">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65">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65">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65">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65">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65">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65">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65">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65">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65">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65">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65">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65">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65">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65">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65">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65">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65">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+G806-香港マカオ台湾の患者・海外輸入症例・無症状病原体保有者!B912</f>
        <v>528</v>
      </c>
    </row>
    <row r="807" spans="2:32" x14ac:dyDescent="0.65">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+G807-香港マカオ台湾の患者・海外輸入症例・無症状病原体保有者!B913</f>
        <v>555</v>
      </c>
    </row>
    <row r="808" spans="2:32" x14ac:dyDescent="0.65">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+G808-香港マカオ台湾の患者・海外輸入症例・無症状病原体保有者!B914</f>
        <v>588</v>
      </c>
    </row>
    <row r="809" spans="2:32" x14ac:dyDescent="0.65">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+G809-香港マカオ台湾の患者・海外輸入症例・無症状病原体保有者!B915</f>
        <v>1106</v>
      </c>
    </row>
    <row r="810" spans="2:32" x14ac:dyDescent="0.65">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+G810-香港マカオ台湾の患者・海外輸入症例・無症状病原体保有者!B916</f>
        <v>1437</v>
      </c>
    </row>
    <row r="811" spans="2:32" x14ac:dyDescent="0.65">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+G811-香港マカオ台湾の患者・海外輸入症例・無症状病原体保有者!B917</f>
        <v>3602</v>
      </c>
    </row>
    <row r="812" spans="2:32" x14ac:dyDescent="0.65">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65">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65">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65">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65">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65">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65">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65">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65">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65">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65">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65">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65">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65">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65">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65">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65">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65">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65">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65">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65">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65">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65">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65">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65">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65">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65">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65">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65">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65">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65">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65">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65">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65">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65">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65">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65">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65">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65">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65">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65">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65">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65">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65">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65">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65">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65">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65">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65">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65">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65">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65">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65">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65">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65">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65">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65">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65">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65">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65">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65">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65">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65">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65">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65">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65">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65">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65">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65">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65">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65">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65">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65">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65">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65">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65">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65">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65">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65">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65">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65">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65">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65">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65">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65">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65">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65">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65">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65">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+G900-[1]香港マカオ台湾の患者・海外輸入症例・無症状病原体保有者!B908</f>
        <v>134</v>
      </c>
    </row>
    <row r="901" spans="2:32" x14ac:dyDescent="0.65">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+G901-[1]香港マカオ台湾の患者・海外輸入症例・無症状病原体保有者!B909</f>
        <v>89</v>
      </c>
    </row>
    <row r="902" spans="2:32" x14ac:dyDescent="0.65">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+G902-[1]香港マカオ台湾の患者・海外輸入症例・無症状病原体保有者!B910</f>
        <v>95</v>
      </c>
    </row>
    <row r="903" spans="2:32" x14ac:dyDescent="0.65">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+G903-[1]香港マカオ台湾の患者・海外輸入症例・無症状病原体保有者!B911</f>
        <v>77</v>
      </c>
    </row>
    <row r="904" spans="2:32" x14ac:dyDescent="0.65">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+G904-[1]香港マカオ台湾の患者・海外輸入症例・無症状病原体保有者!B912</f>
        <v>64</v>
      </c>
    </row>
    <row r="905" spans="2:32" x14ac:dyDescent="0.65">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+G905-[1]香港マカオ台湾の患者・海外輸入症例・無症状病原体保有者!B913</f>
        <v>54</v>
      </c>
    </row>
    <row r="906" spans="2:32" x14ac:dyDescent="0.65">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+G906-[1]香港マカオ台湾の患者・海外輸入症例・無症状病原体保有者!B914</f>
        <v>35</v>
      </c>
    </row>
    <row r="907" spans="2:32" x14ac:dyDescent="0.65">
      <c r="B907" s="220">
        <v>44730</v>
      </c>
      <c r="C907" s="48">
        <v>0</v>
      </c>
      <c r="D907" s="84"/>
      <c r="E907" s="110"/>
      <c r="F907" s="57">
        <v>0</v>
      </c>
      <c r="G907" s="48">
        <v>36</v>
      </c>
      <c r="H907" s="89">
        <f t="shared" si="364"/>
        <v>225243</v>
      </c>
      <c r="I907" s="89">
        <f t="shared" si="365"/>
        <v>897</v>
      </c>
      <c r="J907" s="48">
        <v>-1</v>
      </c>
      <c r="K907" s="56">
        <f>+J907+K906</f>
        <v>8</v>
      </c>
      <c r="L907" s="48">
        <v>0</v>
      </c>
      <c r="M907" s="89">
        <f>+L907+M906</f>
        <v>5226</v>
      </c>
      <c r="N907" s="48">
        <v>53</v>
      </c>
      <c r="O907" s="89">
        <f t="shared" si="366"/>
        <v>219120</v>
      </c>
      <c r="P907" s="111">
        <f>+Q907-Q906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+G907-[1]香港マカオ台湾の患者・海外輸入症例・無症状病原体保有者!B915</f>
        <v>36</v>
      </c>
    </row>
    <row r="908" spans="2:32" x14ac:dyDescent="0.65">
      <c r="B908" s="220">
        <v>44731</v>
      </c>
      <c r="C908" s="48">
        <v>0</v>
      </c>
      <c r="D908" s="84"/>
      <c r="E908" s="110"/>
      <c r="F908" s="57">
        <v>0</v>
      </c>
      <c r="G908" s="48">
        <v>38</v>
      </c>
      <c r="H908" s="89">
        <f t="shared" si="364"/>
        <v>225281</v>
      </c>
      <c r="I908" s="89">
        <f t="shared" si="365"/>
        <v>840</v>
      </c>
      <c r="J908" s="48">
        <v>0</v>
      </c>
      <c r="K908" s="56">
        <f>+J908+K907</f>
        <v>8</v>
      </c>
      <c r="L908" s="48">
        <v>0</v>
      </c>
      <c r="M908" s="89">
        <f>+L908+M907</f>
        <v>5226</v>
      </c>
      <c r="N908" s="48">
        <v>95</v>
      </c>
      <c r="O908" s="89">
        <f t="shared" si="366"/>
        <v>219215</v>
      </c>
      <c r="P908" s="111">
        <f>+Q908-Q907</f>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+G908-[1]香港マカオ台湾の患者・海外輸入症例・無症状病原体保有者!B916</f>
        <v>38</v>
      </c>
    </row>
    <row r="909" spans="2:32" x14ac:dyDescent="0.65">
      <c r="B909" s="220">
        <v>44732</v>
      </c>
      <c r="C909" s="48">
        <v>0</v>
      </c>
      <c r="D909" s="84"/>
      <c r="E909" s="110"/>
      <c r="F909" s="57">
        <v>0</v>
      </c>
      <c r="G909" s="48">
        <v>37</v>
      </c>
      <c r="H909" s="89">
        <f t="shared" si="364"/>
        <v>225318</v>
      </c>
      <c r="I909" s="89">
        <f t="shared" si="365"/>
        <v>809</v>
      </c>
      <c r="J909" s="48">
        <v>-1</v>
      </c>
      <c r="K909" s="56">
        <f>+J909+K908</f>
        <v>7</v>
      </c>
      <c r="L909" s="48">
        <v>0</v>
      </c>
      <c r="M909" s="89">
        <f>+L909+M908</f>
        <v>5226</v>
      </c>
      <c r="N909" s="48">
        <v>68</v>
      </c>
      <c r="O909" s="89">
        <f t="shared" si="366"/>
        <v>219283</v>
      </c>
      <c r="P909" s="111">
        <f>+Q909-Q908</f>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+G909-[1]香港マカオ台湾の患者・海外輸入症例・無症状病原体保有者!B917</f>
        <v>37</v>
      </c>
    </row>
    <row r="910" spans="2:32" x14ac:dyDescent="0.65">
      <c r="B910" s="220">
        <v>44733</v>
      </c>
      <c r="C910" s="48">
        <v>0</v>
      </c>
      <c r="D910" s="84"/>
      <c r="E910" s="110"/>
      <c r="F910" s="57">
        <v>0</v>
      </c>
      <c r="G910" s="48">
        <v>31</v>
      </c>
      <c r="H910" s="89">
        <f t="shared" si="364"/>
        <v>225349</v>
      </c>
      <c r="I910" s="89">
        <f t="shared" si="365"/>
        <v>762</v>
      </c>
      <c r="J910" s="48">
        <v>-1</v>
      </c>
      <c r="K910" s="56">
        <f>+J910+K909</f>
        <v>6</v>
      </c>
      <c r="L910" s="48">
        <v>0</v>
      </c>
      <c r="M910" s="89">
        <f>+L910+M909</f>
        <v>5226</v>
      </c>
      <c r="N910" s="48">
        <v>78</v>
      </c>
      <c r="O910" s="89">
        <f t="shared" si="366"/>
        <v>219361</v>
      </c>
      <c r="P910" s="111">
        <f>+Q910-Q909</f>
        <v>5841</v>
      </c>
      <c r="Q910" s="57">
        <v>4225026</v>
      </c>
      <c r="R910" s="48">
        <v>4971</v>
      </c>
      <c r="S910" s="118"/>
      <c r="T910" s="57">
        <v>106326</v>
      </c>
      <c r="U910" s="78"/>
      <c r="W910" s="1">
        <f t="shared" si="367"/>
        <v>44733</v>
      </c>
      <c r="X910" s="122">
        <f t="shared" ref="X910" si="370">+G910</f>
        <v>31</v>
      </c>
      <c r="Y910">
        <f t="shared" ref="Y910" si="371">+H910</f>
        <v>225349</v>
      </c>
      <c r="Z910" s="123">
        <f t="shared" si="368"/>
        <v>44733</v>
      </c>
      <c r="AA910">
        <f t="shared" ref="AA910" si="372">+L910</f>
        <v>0</v>
      </c>
      <c r="AB910">
        <f t="shared" ref="AB910" si="373">+M910</f>
        <v>5226</v>
      </c>
      <c r="AC910">
        <v>373</v>
      </c>
      <c r="AE910" s="1">
        <f t="shared" si="369"/>
        <v>44733</v>
      </c>
      <c r="AF910" s="293">
        <f>+G910-[1]香港マカオ台湾の患者・海外輸入症例・無症状病原体保有者!B918</f>
        <v>31</v>
      </c>
    </row>
    <row r="911" spans="2:32" x14ac:dyDescent="0.65">
      <c r="B911" s="220">
        <v>44734</v>
      </c>
      <c r="C911" s="48">
        <v>0</v>
      </c>
      <c r="D911" s="84"/>
      <c r="E911" s="110"/>
      <c r="F911" s="57">
        <v>0</v>
      </c>
      <c r="G911" s="48">
        <v>48</v>
      </c>
      <c r="H911" s="89">
        <f t="shared" si="364"/>
        <v>225397</v>
      </c>
      <c r="I911" s="89">
        <f t="shared" si="365"/>
        <v>717</v>
      </c>
      <c r="J911" s="48">
        <v>-2</v>
      </c>
      <c r="K911" s="56">
        <f>+J911+K910</f>
        <v>4</v>
      </c>
      <c r="L911" s="48">
        <v>0</v>
      </c>
      <c r="M911" s="89">
        <f>+L911+M910</f>
        <v>5226</v>
      </c>
      <c r="N911" s="48">
        <v>93</v>
      </c>
      <c r="O911" s="89">
        <f t="shared" si="366"/>
        <v>219454</v>
      </c>
      <c r="P911" s="111">
        <f>+Q911-Q910</f>
        <v>5113</v>
      </c>
      <c r="Q911" s="57">
        <v>4230139</v>
      </c>
      <c r="R911" s="48">
        <v>5936</v>
      </c>
      <c r="S911" s="118"/>
      <c r="T911" s="57">
        <v>105503</v>
      </c>
      <c r="U911" s="78"/>
      <c r="W911" s="1">
        <f t="shared" si="367"/>
        <v>44734</v>
      </c>
      <c r="X911" s="122">
        <f t="shared" ref="X911" si="374">+G911</f>
        <v>48</v>
      </c>
      <c r="Y911">
        <f t="shared" ref="Y911" si="375">+H911</f>
        <v>225397</v>
      </c>
      <c r="Z911" s="123">
        <f t="shared" si="368"/>
        <v>44734</v>
      </c>
      <c r="AA911">
        <f t="shared" ref="AA911" si="376">+L911</f>
        <v>0</v>
      </c>
      <c r="AB911">
        <f t="shared" ref="AB911" si="377">+M911</f>
        <v>5226</v>
      </c>
      <c r="AC911">
        <v>373</v>
      </c>
      <c r="AE911" s="1">
        <f t="shared" si="369"/>
        <v>44734</v>
      </c>
      <c r="AF911" s="293">
        <f>+G911-[1]香港マカオ台湾の患者・海外輸入症例・無症状病原体保有者!B919</f>
        <v>48</v>
      </c>
    </row>
    <row r="912" spans="2:32" x14ac:dyDescent="0.65">
      <c r="B912" s="220"/>
      <c r="C912" s="48"/>
      <c r="D912" s="84"/>
      <c r="E912" s="110"/>
      <c r="F912" s="57"/>
      <c r="G912" s="48"/>
      <c r="H912" s="89"/>
      <c r="I912" s="89"/>
      <c r="J912" s="48"/>
      <c r="K912" s="56"/>
      <c r="L912" s="48"/>
      <c r="M912" s="89"/>
      <c r="N912" s="48"/>
      <c r="O912" s="89"/>
      <c r="P912" s="111"/>
      <c r="Q912" s="57"/>
      <c r="R912" s="48"/>
      <c r="S912" s="118"/>
      <c r="T912" s="57"/>
      <c r="U912" s="78"/>
      <c r="W912" s="1"/>
      <c r="X912" s="122"/>
      <c r="Z912" s="123"/>
      <c r="AE912" s="1"/>
      <c r="AF912" s="293"/>
    </row>
    <row r="913" spans="2:32" x14ac:dyDescent="0.65">
      <c r="B913" s="220"/>
      <c r="C913" s="48"/>
      <c r="D913" s="84"/>
      <c r="E913" s="110"/>
      <c r="F913" s="57"/>
      <c r="G913" s="48"/>
      <c r="H913" s="89"/>
      <c r="I913" s="89"/>
      <c r="J913" s="48"/>
      <c r="K913" s="56"/>
      <c r="L913" s="48"/>
      <c r="M913" s="89"/>
      <c r="N913" s="48"/>
      <c r="O913" s="89"/>
      <c r="P913" s="111"/>
      <c r="Q913" s="57"/>
      <c r="R913" s="48"/>
      <c r="S913" s="118"/>
      <c r="T913" s="57"/>
      <c r="U913" s="78"/>
      <c r="W913" s="1"/>
      <c r="X913" s="122"/>
      <c r="Z913" s="123"/>
      <c r="AE913" s="1"/>
      <c r="AF913" s="293"/>
    </row>
    <row r="914" spans="2:32" ht="18.899999999999999" thickBot="1" x14ac:dyDescent="0.7">
      <c r="B914" s="66"/>
      <c r="C914" s="59"/>
      <c r="D914" s="49"/>
      <c r="E914" s="61"/>
      <c r="F914" s="60"/>
      <c r="G914" s="48"/>
      <c r="H914" s="89"/>
      <c r="I914" s="89"/>
      <c r="J914" s="59"/>
      <c r="K914" s="56"/>
      <c r="L914" s="48"/>
      <c r="M914" s="89"/>
      <c r="N914" s="48"/>
      <c r="O914" s="89"/>
      <c r="P914" s="111"/>
      <c r="Q914" s="60"/>
      <c r="R914" s="48"/>
      <c r="S914" s="60"/>
      <c r="T914" s="60"/>
      <c r="U914" s="78"/>
      <c r="W914" s="1"/>
      <c r="X914" s="122"/>
      <c r="Z914" s="123"/>
      <c r="AE914" s="1"/>
      <c r="AF914" s="293"/>
    </row>
    <row r="915" spans="2:32" ht="9.5500000000000007" customHeight="1" thickBot="1" x14ac:dyDescent="0.7">
      <c r="B915" s="66"/>
      <c r="C915" s="79"/>
      <c r="D915" s="80"/>
      <c r="E915" s="82"/>
      <c r="F915" s="95"/>
      <c r="G915" s="79"/>
      <c r="H915" s="82"/>
      <c r="I915" s="82"/>
      <c r="J915" s="79"/>
      <c r="K915" s="82"/>
      <c r="L915" s="79"/>
      <c r="M915" s="82"/>
      <c r="N915" s="83"/>
      <c r="O915" s="81"/>
      <c r="P915" s="94"/>
      <c r="Q915" s="95"/>
      <c r="R915" s="120"/>
      <c r="S915" s="95"/>
      <c r="T915" s="95"/>
      <c r="U915" s="67"/>
      <c r="AF915" s="293"/>
    </row>
    <row r="916" spans="2:32" x14ac:dyDescent="0.65">
      <c r="M916" s="296">
        <f>SUM(L845:L862)</f>
        <v>503</v>
      </c>
      <c r="AF916" s="293"/>
    </row>
    <row r="917" spans="2:32" ht="13" customHeight="1" x14ac:dyDescent="0.65">
      <c r="E917" s="112"/>
      <c r="F917" s="113"/>
      <c r="G917" s="112" t="s">
        <v>80</v>
      </c>
      <c r="H917" s="113"/>
      <c r="I917" s="113"/>
      <c r="J917" s="113"/>
      <c r="U917" s="72"/>
      <c r="AF917" s="293"/>
    </row>
    <row r="918" spans="2:32" ht="13" customHeight="1" x14ac:dyDescent="0.65">
      <c r="E918" s="112" t="s">
        <v>98</v>
      </c>
      <c r="F918" s="113"/>
      <c r="G918" s="300" t="s">
        <v>79</v>
      </c>
      <c r="H918" s="301"/>
      <c r="I918" s="112" t="s">
        <v>106</v>
      </c>
      <c r="J918" s="113"/>
      <c r="AF918" s="293"/>
    </row>
    <row r="919" spans="2:32" ht="13" customHeight="1" x14ac:dyDescent="0.65">
      <c r="B919" s="129"/>
      <c r="E919" s="114" t="s">
        <v>108</v>
      </c>
      <c r="F919" s="113"/>
      <c r="G919" s="115"/>
      <c r="H919" s="115"/>
      <c r="I919" s="112" t="s">
        <v>107</v>
      </c>
      <c r="J919" s="113"/>
      <c r="AF919" s="293"/>
    </row>
    <row r="920" spans="2:32" ht="18.55" customHeight="1" x14ac:dyDescent="0.65">
      <c r="E920" s="112" t="s">
        <v>96</v>
      </c>
      <c r="F920" s="113"/>
      <c r="G920" s="112" t="s">
        <v>97</v>
      </c>
      <c r="H920" s="113"/>
      <c r="I920" s="113"/>
      <c r="J920" s="113"/>
      <c r="AF920" s="293"/>
    </row>
    <row r="921" spans="2:32" ht="13" customHeight="1" x14ac:dyDescent="0.65">
      <c r="E921" s="112" t="s">
        <v>98</v>
      </c>
      <c r="F921" s="113"/>
      <c r="G921" s="112" t="s">
        <v>99</v>
      </c>
      <c r="H921" s="113"/>
      <c r="I921" s="113"/>
      <c r="J921" s="113"/>
      <c r="AF921" s="293"/>
    </row>
    <row r="922" spans="2:32" ht="13" customHeight="1" x14ac:dyDescent="0.65">
      <c r="E922" s="112" t="s">
        <v>98</v>
      </c>
      <c r="F922" s="113"/>
      <c r="G922" s="112" t="s">
        <v>100</v>
      </c>
      <c r="H922" s="113"/>
      <c r="I922" s="113"/>
      <c r="J922" s="113"/>
      <c r="AF922" s="293"/>
    </row>
    <row r="923" spans="2:32" ht="13" customHeight="1" x14ac:dyDescent="0.65">
      <c r="E923" s="112" t="s">
        <v>101</v>
      </c>
      <c r="F923" s="113"/>
      <c r="G923" s="112" t="s">
        <v>102</v>
      </c>
      <c r="H923" s="113"/>
      <c r="I923" s="113"/>
      <c r="J923" s="113"/>
      <c r="AF923" s="293"/>
    </row>
    <row r="924" spans="2:32" ht="13" customHeight="1" x14ac:dyDescent="0.65">
      <c r="E924" s="112" t="s">
        <v>103</v>
      </c>
      <c r="F924" s="113"/>
      <c r="G924" s="112" t="s">
        <v>104</v>
      </c>
      <c r="H924" s="113"/>
      <c r="I924" s="113"/>
      <c r="J924" s="113"/>
      <c r="AF924" s="293"/>
    </row>
    <row r="925" spans="2:32" x14ac:dyDescent="0.65">
      <c r="AF925" s="293"/>
    </row>
    <row r="926" spans="2:32" x14ac:dyDescent="0.65">
      <c r="AF926" s="293"/>
    </row>
    <row r="927" spans="2:32" x14ac:dyDescent="0.65">
      <c r="AF927" s="293"/>
    </row>
    <row r="928" spans="2:32" x14ac:dyDescent="0.65">
      <c r="AF928" s="293"/>
    </row>
    <row r="929" spans="32:32" x14ac:dyDescent="0.65">
      <c r="AF929" s="293"/>
    </row>
    <row r="930" spans="32:32" x14ac:dyDescent="0.65">
      <c r="AF930" s="293"/>
    </row>
    <row r="931" spans="32:32" x14ac:dyDescent="0.65">
      <c r="AF931" s="293"/>
    </row>
    <row r="932" spans="32:32" x14ac:dyDescent="0.65">
      <c r="AF932" s="293"/>
    </row>
    <row r="933" spans="32:32" x14ac:dyDescent="0.65">
      <c r="AF933" s="293"/>
    </row>
  </sheetData>
  <mergeCells count="12">
    <mergeCell ref="G918:H91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20"/>
  <sheetViews>
    <sheetView tabSelected="1" topLeftCell="A6" zoomScale="96" zoomScaleNormal="96" workbookViewId="0">
      <pane xSplit="1" ySplit="2" topLeftCell="B904" activePane="bottomRight" state="frozen"/>
      <selection activeCell="A6" sqref="A6"/>
      <selection pane="topRight" activeCell="B6" sqref="B6"/>
      <selection pane="bottomLeft" activeCell="A8" sqref="A8"/>
      <selection pane="bottomRight" activeCell="A910" sqref="A910:XFD910"/>
    </sheetView>
  </sheetViews>
  <sheetFormatPr defaultRowHeight="18.45" x14ac:dyDescent="0.65"/>
  <cols>
    <col min="1" max="1" width="9.35546875" style="45" bestFit="1" customWidth="1"/>
    <col min="2" max="2" width="4.85546875" bestFit="1" customWidth="1"/>
    <col min="3" max="3" width="6.7109375" bestFit="1" customWidth="1"/>
    <col min="4" max="4" width="7.140625" bestFit="1" customWidth="1"/>
    <col min="5" max="5" width="6.640625" bestFit="1" customWidth="1"/>
    <col min="6" max="6" width="6.42578125" bestFit="1" customWidth="1"/>
    <col min="7" max="8" width="4.85546875" bestFit="1" customWidth="1"/>
    <col min="9" max="9" width="4.85546875" customWidth="1"/>
    <col min="10" max="11" width="4.85546875" bestFit="1" customWidth="1"/>
    <col min="12" max="12" width="8.140625" customWidth="1"/>
    <col min="13" max="15" width="4.85546875" bestFit="1" customWidth="1"/>
    <col min="16" max="16" width="5.42578125" bestFit="1" customWidth="1"/>
    <col min="17" max="17" width="4.85546875" bestFit="1" customWidth="1"/>
    <col min="18" max="18" width="5.42578125" bestFit="1" customWidth="1"/>
    <col min="19" max="19" width="4.85546875" bestFit="1" customWidth="1"/>
    <col min="20" max="20" width="7.5" bestFit="1" customWidth="1"/>
    <col min="21" max="21" width="4.85546875" customWidth="1"/>
    <col min="22" max="22" width="4.85546875" bestFit="1" customWidth="1"/>
    <col min="23" max="23" width="7.5" bestFit="1" customWidth="1"/>
    <col min="24" max="24" width="5.35546875" customWidth="1"/>
    <col min="25" max="25" width="4.35546875" bestFit="1" customWidth="1"/>
    <col min="26" max="26" width="8.640625" style="45"/>
    <col min="27" max="27" width="9.92578125" style="45" customWidth="1"/>
    <col min="28" max="28" width="7.2109375" style="45" bestFit="1" customWidth="1"/>
    <col min="29" max="29" width="7.5" style="45" bestFit="1" customWidth="1"/>
    <col min="30" max="30" width="7.85546875" bestFit="1" customWidth="1"/>
    <col min="31" max="31" width="7.42578125" customWidth="1"/>
    <col min="32" max="32" width="7.85546875" bestFit="1" customWidth="1"/>
    <col min="33" max="33" width="7.5" bestFit="1" customWidth="1"/>
    <col min="34" max="34" width="6.7109375" bestFit="1" customWidth="1"/>
    <col min="35" max="36" width="5.640625" bestFit="1" customWidth="1"/>
    <col min="37" max="42" width="4.85546875" bestFit="1" customWidth="1"/>
    <col min="43" max="43" width="6.7109375" bestFit="1" customWidth="1"/>
    <col min="44" max="44" width="8.92578125" bestFit="1" customWidth="1"/>
    <col min="45" max="45" width="6.42578125" bestFit="1" customWidth="1"/>
    <col min="46" max="46" width="6.7109375" bestFit="1" customWidth="1"/>
    <col min="47" max="47" width="4.85546875" bestFit="1" customWidth="1"/>
    <col min="48" max="48" width="5.640625" bestFit="1" customWidth="1"/>
    <col min="49" max="49" width="4.5703125" bestFit="1" customWidth="1"/>
    <col min="50" max="50" width="9.35546875" style="45" bestFit="1" customWidth="1"/>
    <col min="51" max="52" width="8.5" style="45" bestFit="1" customWidth="1"/>
    <col min="53" max="53" width="4.5703125" style="45" bestFit="1" customWidth="1"/>
    <col min="54" max="54" width="8.5" style="45" bestFit="1" customWidth="1"/>
    <col min="55" max="55" width="8.5" bestFit="1" customWidth="1"/>
    <col min="56" max="56" width="4.5703125" style="45" bestFit="1" customWidth="1"/>
    <col min="57" max="57" width="10.42578125" bestFit="1" customWidth="1"/>
    <col min="58" max="58" width="4.85546875" bestFit="1" customWidth="1"/>
    <col min="59" max="59" width="6.42578125" bestFit="1" customWidth="1"/>
    <col min="60" max="60" width="10.42578125" bestFit="1" customWidth="1"/>
    <col min="61" max="61" width="6.42578125" bestFit="1" customWidth="1"/>
    <col min="62" max="62" width="12.35546875" bestFit="1" customWidth="1"/>
    <col min="64" max="64" width="4.85546875" bestFit="1" customWidth="1"/>
    <col min="65" max="65" width="6.42578125" bestFit="1" customWidth="1"/>
    <col min="66" max="66" width="9" bestFit="1" customWidth="1"/>
    <col min="67" max="67" width="8.140625" customWidth="1"/>
    <col min="68" max="68" width="4.85546875" bestFit="1" customWidth="1"/>
    <col min="69" max="69" width="9.35546875" bestFit="1" customWidth="1"/>
    <col min="70" max="71" width="8.5" bestFit="1" customWidth="1"/>
    <col min="72" max="72" width="6.640625" bestFit="1" customWidth="1"/>
    <col min="73" max="73" width="3.35546875" bestFit="1" customWidth="1"/>
    <col min="74" max="74" width="4.35546875" bestFit="1" customWidth="1"/>
    <col min="75" max="75" width="5.42578125" bestFit="1" customWidth="1"/>
    <col min="76" max="76" width="9.35546875" bestFit="1" customWidth="1"/>
    <col min="77" max="78" width="8.5" bestFit="1" customWidth="1"/>
    <col min="79" max="79" width="6.640625" bestFit="1" customWidth="1"/>
    <col min="80" max="80" width="9.35546875" bestFit="1" customWidth="1"/>
    <col min="81" max="82" width="8.5" bestFit="1" customWidth="1"/>
    <col min="83" max="83" width="6.640625" bestFit="1" customWidth="1"/>
    <col min="84" max="84" width="8.2109375" bestFit="1" customWidth="1"/>
    <col min="85" max="86" width="6.640625" customWidth="1"/>
    <col min="88" max="89" width="8.5" bestFit="1" customWidth="1"/>
    <col min="91" max="91" width="6.640625" bestFit="1" customWidth="1"/>
    <col min="92" max="92" width="9" bestFit="1" customWidth="1"/>
  </cols>
  <sheetData>
    <row r="1" spans="1:97" x14ac:dyDescent="0.65">
      <c r="A1" s="128"/>
      <c r="Z1" s="128"/>
      <c r="AA1" s="128"/>
      <c r="AB1" s="128"/>
      <c r="AC1" s="128"/>
    </row>
    <row r="3" spans="1:97" ht="18.899999999999999" thickBot="1" x14ac:dyDescent="0.7"/>
    <row r="4" spans="1:97" ht="18.899999999999999" thickBot="1" x14ac:dyDescent="0.7">
      <c r="A4" s="62" t="s">
        <v>3</v>
      </c>
      <c r="B4" s="353" t="s">
        <v>130</v>
      </c>
      <c r="C4" s="354"/>
      <c r="D4" s="354"/>
      <c r="E4" s="354"/>
      <c r="F4" s="354"/>
      <c r="G4" s="354"/>
      <c r="H4" s="354"/>
      <c r="I4" s="354"/>
      <c r="J4" s="354"/>
      <c r="K4" s="355"/>
      <c r="L4" s="141" t="s">
        <v>127</v>
      </c>
      <c r="M4" s="142"/>
      <c r="N4" s="142"/>
      <c r="O4" s="142"/>
      <c r="P4" s="142"/>
      <c r="Q4" s="142"/>
      <c r="R4" s="142"/>
      <c r="S4" s="142"/>
      <c r="T4" s="142"/>
      <c r="U4" s="142"/>
      <c r="V4" s="142"/>
      <c r="W4" s="142"/>
      <c r="X4" s="143"/>
      <c r="Z4" s="62" t="s">
        <v>3</v>
      </c>
      <c r="AA4" s="219"/>
      <c r="AB4" s="219"/>
      <c r="AC4" s="219"/>
    </row>
    <row r="5" spans="1:97" ht="18" customHeight="1" x14ac:dyDescent="0.65">
      <c r="A5" s="356" t="s">
        <v>76</v>
      </c>
      <c r="B5" s="360" t="s">
        <v>134</v>
      </c>
      <c r="C5" s="358"/>
      <c r="D5" s="358"/>
      <c r="E5" s="358"/>
      <c r="F5" s="361" t="s">
        <v>135</v>
      </c>
      <c r="G5" s="358" t="s">
        <v>131</v>
      </c>
      <c r="H5" s="358"/>
      <c r="I5" s="358"/>
      <c r="J5" s="358" t="s">
        <v>132</v>
      </c>
      <c r="K5" s="359"/>
      <c r="L5" s="323" t="s">
        <v>69</v>
      </c>
      <c r="M5" s="324"/>
      <c r="N5" s="327" t="s">
        <v>9</v>
      </c>
      <c r="O5" s="328"/>
      <c r="P5" s="337" t="s">
        <v>128</v>
      </c>
      <c r="Q5" s="338"/>
      <c r="R5" s="338"/>
      <c r="S5" s="339"/>
      <c r="T5" s="345" t="s">
        <v>88</v>
      </c>
      <c r="U5" s="346"/>
      <c r="V5" s="346"/>
      <c r="W5" s="346"/>
      <c r="X5" s="347"/>
      <c r="Y5" s="130"/>
      <c r="Z5" s="356" t="s">
        <v>76</v>
      </c>
      <c r="AA5" s="375" t="s">
        <v>161</v>
      </c>
      <c r="AB5" s="376"/>
      <c r="AC5" s="377"/>
      <c r="AD5" s="371" t="s">
        <v>142</v>
      </c>
      <c r="AE5" s="372"/>
      <c r="AF5" s="332"/>
      <c r="AG5" s="332"/>
      <c r="AH5" s="332"/>
      <c r="AI5" s="332"/>
      <c r="AJ5" s="373"/>
      <c r="AK5" s="331" t="s">
        <v>143</v>
      </c>
      <c r="AL5" s="332"/>
      <c r="AM5" s="332"/>
      <c r="AN5" s="332"/>
      <c r="AO5" s="332"/>
      <c r="AP5" s="333"/>
      <c r="AQ5" s="331" t="s">
        <v>144</v>
      </c>
      <c r="AR5" s="332"/>
      <c r="AS5" s="332"/>
      <c r="AT5" s="332"/>
      <c r="AU5" s="332"/>
      <c r="AV5" s="343"/>
    </row>
    <row r="6" spans="1:97" ht="28.5" customHeight="1" x14ac:dyDescent="0.65">
      <c r="A6" s="356"/>
      <c r="B6" s="364" t="s">
        <v>148</v>
      </c>
      <c r="C6" s="365"/>
      <c r="D6" s="368" t="s">
        <v>86</v>
      </c>
      <c r="E6" s="366" t="s">
        <v>136</v>
      </c>
      <c r="F6" s="362"/>
      <c r="G6" s="368" t="s">
        <v>133</v>
      </c>
      <c r="H6" s="368" t="s">
        <v>9</v>
      </c>
      <c r="I6" s="368" t="s">
        <v>86</v>
      </c>
      <c r="J6" s="368" t="s">
        <v>133</v>
      </c>
      <c r="K6" s="369" t="s">
        <v>9</v>
      </c>
      <c r="L6" s="325"/>
      <c r="M6" s="326"/>
      <c r="N6" s="329"/>
      <c r="O6" s="330"/>
      <c r="P6" s="340"/>
      <c r="Q6" s="341"/>
      <c r="R6" s="341"/>
      <c r="S6" s="342"/>
      <c r="T6" s="348"/>
      <c r="U6" s="349"/>
      <c r="V6" s="349"/>
      <c r="W6" s="349"/>
      <c r="X6" s="350"/>
      <c r="Y6" s="130"/>
      <c r="Z6" s="356"/>
      <c r="AA6" s="378"/>
      <c r="AB6" s="379"/>
      <c r="AC6" s="380"/>
      <c r="AD6" s="351" t="s">
        <v>141</v>
      </c>
      <c r="AE6" s="352"/>
      <c r="AF6" s="335"/>
      <c r="AG6" s="335" t="s">
        <v>140</v>
      </c>
      <c r="AH6" s="335"/>
      <c r="AI6" s="335" t="s">
        <v>132</v>
      </c>
      <c r="AJ6" s="374"/>
      <c r="AK6" s="334" t="s">
        <v>141</v>
      </c>
      <c r="AL6" s="335"/>
      <c r="AM6" s="335" t="s">
        <v>140</v>
      </c>
      <c r="AN6" s="335"/>
      <c r="AO6" s="335" t="s">
        <v>132</v>
      </c>
      <c r="AP6" s="336"/>
      <c r="AQ6" s="334" t="s">
        <v>141</v>
      </c>
      <c r="AR6" s="335"/>
      <c r="AS6" s="335" t="s">
        <v>140</v>
      </c>
      <c r="AT6" s="335"/>
      <c r="AU6" s="335" t="s">
        <v>132</v>
      </c>
      <c r="AV6" s="344"/>
      <c r="AY6" s="45" t="s">
        <v>178</v>
      </c>
      <c r="AZ6" s="45" t="s">
        <v>179</v>
      </c>
      <c r="BB6" s="45" t="s">
        <v>177</v>
      </c>
      <c r="BC6" t="s">
        <v>180</v>
      </c>
      <c r="BE6" t="s">
        <v>162</v>
      </c>
      <c r="BH6" t="s">
        <v>162</v>
      </c>
      <c r="BJ6" t="s">
        <v>164</v>
      </c>
      <c r="BR6" t="s">
        <v>142</v>
      </c>
      <c r="BY6" t="s">
        <v>143</v>
      </c>
      <c r="CC6" t="s">
        <v>144</v>
      </c>
      <c r="CI6" t="s">
        <v>142</v>
      </c>
      <c r="CO6" t="s">
        <v>432</v>
      </c>
      <c r="CS6" t="s">
        <v>144</v>
      </c>
    </row>
    <row r="7" spans="1:97" ht="37.299999999999997" thickBot="1" x14ac:dyDescent="0.7">
      <c r="A7" s="357"/>
      <c r="B7" s="140" t="s">
        <v>133</v>
      </c>
      <c r="C7" s="132" t="s">
        <v>9</v>
      </c>
      <c r="D7" s="363"/>
      <c r="E7" s="367"/>
      <c r="F7" s="363"/>
      <c r="G7" s="363"/>
      <c r="H7" s="363"/>
      <c r="I7" s="363"/>
      <c r="J7" s="363"/>
      <c r="K7" s="37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2" t="s">
        <v>176</v>
      </c>
      <c r="AY7" s="322"/>
      <c r="AZ7" s="322"/>
      <c r="BA7" s="322"/>
      <c r="BB7" s="32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65">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65">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65">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65">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65">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65">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65">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65">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65">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65">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65">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65">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65">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65">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65">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65">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65">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65">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65">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65">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65">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65">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65">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65">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65">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65">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65">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65">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65">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65">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65">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65">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65">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65">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65">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65">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65">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65">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65">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65">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65">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65">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65">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65">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65">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65">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65">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65">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65">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65">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65">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65">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65">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65">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65">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65">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65">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65">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65">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65">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65">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65">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65">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65">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65">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65">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65">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65">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65">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65">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65">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65">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65">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65">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65">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65">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65">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65">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65">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65">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65">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65">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65">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65">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65">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65">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65">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65">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65">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65">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65">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65">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65">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65">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65">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65">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65">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65">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65">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65">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65">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65">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65">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65">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65">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65">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65">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65">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65">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65">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65">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65">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65">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65">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65">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65">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65">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65">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65">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65">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65">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65">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65">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65">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65">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65">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65">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65">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65">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65">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65">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65">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65">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65">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65">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65">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65">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65">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65">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65">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65">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65">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65">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65">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65">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65">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65">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65">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65">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65">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65">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65">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65">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65">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65">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65">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65">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65">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65">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65">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65">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65">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65">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65">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65">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65">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65">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65">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65">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65">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65">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65">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65">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65">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65">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65">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65">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65">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65">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65">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65">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7">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65">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65">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65">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65">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65">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65">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65">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65">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65">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65">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65">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65">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65">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65">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65">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65">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65">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65">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65">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65">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65">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65">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65">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65">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65">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65">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65">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65">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65">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65">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65">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65">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65">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65">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65">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65">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65">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65">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65">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65">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65">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65">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65">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65">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65">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65">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65">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65">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65">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65">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65">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65">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65">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65">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65">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65">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65">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65">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65">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65">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65">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65">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65">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65">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65">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65">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65">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65">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65">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65">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65">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65">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65">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65">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65">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65">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65">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65">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65">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65">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65">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65">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65">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65">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65">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65">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65">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65">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65">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65">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65">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65">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65">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65">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65">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65">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65">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65">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65">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65">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65">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65">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65">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65">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65">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65">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65">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65">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65">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65">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65">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65">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65">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65">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65">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65">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65">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65">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65">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65">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65">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65">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65">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65">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65">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65">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65">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65">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65">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65">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65">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65">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65">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65">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65">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65">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65">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65">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65">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65">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65">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65">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65">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65">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65">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65">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65">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65">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65">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65">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65">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65">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65">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65">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65">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65">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65">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65">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65">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65">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65">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65">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65">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65">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65">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65">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65">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65">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65">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65">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65">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65">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65">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65">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65">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65">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65">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65">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65">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65">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65">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65">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65">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65">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65">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65">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65">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65">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65">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65">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65">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65">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65">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65">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65">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65">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65">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65">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65">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65">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65">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65">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65">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65">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65">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65">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65">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65">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65">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65">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65">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65">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65">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65">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65">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65">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65">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65">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65">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65">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65">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65">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65">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65">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65">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65">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65">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65">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65">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65">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65">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65">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65">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65">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65">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65">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65">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65">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65">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65">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65">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65">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65">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65">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65">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65">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65">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65">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65">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65">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65">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65">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65">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65">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65">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65">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65">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65">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65">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65">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65">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65">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65">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65">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65">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65">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65">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65">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65">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65">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65">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65">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65">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65">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65">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65">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65">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65">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65">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65">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65">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65">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65">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65">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65">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65">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65">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65">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65">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65">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65">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65">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65">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65">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65">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65">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65">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65">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65">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65">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65">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65">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65">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65">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65">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65">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65">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65">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65">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65">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65">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65">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65">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65">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65">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65">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65">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65">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65">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65">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65">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65">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65">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65">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65">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65">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65">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65">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65">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65">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65">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65">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65">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65">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65">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65">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65">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65">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65">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65">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65">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65">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65">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65">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65">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65">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65">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65">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65">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65">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65">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65">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65">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65">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65">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65">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65">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65">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65">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65">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65">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65">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65">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65">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65">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65">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65">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65">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65">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65">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65">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65">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65">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65">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65">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65">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65">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65">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65">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65">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65">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65">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65">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65">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65">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65">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65">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65">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65">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65">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65">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65">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65">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65">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65">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65">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65">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65">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65">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65">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65">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65">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65">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65">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65">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65">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65">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65">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65">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65">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65">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65">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65">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65">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65">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65">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65">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65">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65">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65">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65">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65">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65">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65">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65">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65">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65">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65">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65">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65">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65">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65">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65">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65">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65">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65">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65">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65">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65">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65">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65">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65">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65">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65">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65">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65">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65">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65">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65">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65">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65">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65">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65">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65">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65">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65">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65">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65">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65">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65">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65">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65">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65">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65">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65">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65">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65">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65">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65">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65">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65">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65">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65">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65">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65">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65">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65">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65">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65">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65">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65">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65">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65">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65">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65">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65">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65">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65">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65">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65">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65">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65">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65">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65">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65">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65">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65">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65">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65">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65">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65">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65">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65">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65">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65">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65">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65">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65">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65">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65">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65">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65">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65">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65">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65">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65">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65">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65">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65">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65">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65">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65">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65">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65">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65">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65">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65">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65">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65">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65">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65">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65">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65">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65">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65">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65">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65">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65">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65">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65">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65">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65">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65">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65">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65">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65">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65">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65">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65">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65">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65">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65">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65">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65">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65">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65">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65">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65">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65">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65">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65">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65">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65">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65">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65">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65">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65">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65">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65">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65">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65">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65">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65">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65">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65">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65">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65">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65">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65">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65">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65">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65">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65">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65">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65">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65">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65">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65">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65">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65">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65">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65">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65">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65">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65">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65">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65">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65">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65">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65">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65">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65">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65">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65">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65">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65">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65">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65">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65">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65">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65">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65">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65">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65">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65">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65">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65">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65">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65">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65">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65">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65">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65">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65">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65">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65">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65">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65">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65">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65">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65">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65">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65">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65">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65">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65">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65">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65">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65">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65">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65">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65">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65">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65">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65">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65">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65">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65">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65">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65">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10" si="1276">+BA835+1</f>
        <v>415</v>
      </c>
      <c r="BB839" s="129">
        <v>1</v>
      </c>
      <c r="BC839" s="27">
        <f t="shared" ref="BC839:BC844" si="1277">+BC838+BB839</f>
        <v>1624</v>
      </c>
      <c r="BD839" s="237">
        <f t="shared" ref="BD839:BD910"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65">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65">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65">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65">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65">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65">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10"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10"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65">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65">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65">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65">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65">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65">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65">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65">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65">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65">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65">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65">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65">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65">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65">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65">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65">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65">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65">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65">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65">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65">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65">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65">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65">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65">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65">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11"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65">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65">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65">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65">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65">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65">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65">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65">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65">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65">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65">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65">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65">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65">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65">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65">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65">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65">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65">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65">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65">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65">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65">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65">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65">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65">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65">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65">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65">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65">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65">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 t="shared" ref="AU903:AU909" si="1458">+AV903-AV902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65">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1"/>
        <v>743</v>
      </c>
      <c r="AX904" s="236">
        <f t="shared" ref="AX904:AX909" si="1472">+A904</f>
        <v>44728</v>
      </c>
      <c r="AY904" s="6">
        <v>11</v>
      </c>
      <c r="AZ904" s="237">
        <f t="shared" ref="AZ904:AZ909" si="1473">+AZ903+AY904</f>
        <v>2490</v>
      </c>
      <c r="BA904" s="237">
        <f t="shared" si="1276"/>
        <v>432</v>
      </c>
      <c r="BB904" s="129">
        <v>0</v>
      </c>
      <c r="BC904" s="27">
        <f t="shared" ref="BC904:BC909" si="1474">+BC903+BB904</f>
        <v>1646</v>
      </c>
      <c r="BD904" s="237">
        <f t="shared" si="1278"/>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65">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8"/>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v>0</v>
      </c>
      <c r="AP905" s="186">
        <v>0</v>
      </c>
      <c r="AQ905" s="185">
        <f t="shared" si="1470"/>
        <v>55222</v>
      </c>
      <c r="AR905" s="154">
        <v>3190787</v>
      </c>
      <c r="AS905" s="183">
        <f t="shared" si="1471"/>
        <v>0</v>
      </c>
      <c r="AT905" s="154">
        <v>13742</v>
      </c>
      <c r="AU905" s="183">
        <f t="shared" si="1458"/>
        <v>154</v>
      </c>
      <c r="AV905" s="187">
        <v>4868</v>
      </c>
      <c r="AW905" s="237">
        <f t="shared" si="1311"/>
        <v>744</v>
      </c>
      <c r="AX905" s="236">
        <f t="shared" si="1472"/>
        <v>44729</v>
      </c>
      <c r="AY905" s="6">
        <v>1</v>
      </c>
      <c r="AZ905" s="237">
        <f t="shared" si="1473"/>
        <v>2491</v>
      </c>
      <c r="BA905" s="237">
        <f t="shared" si="1276"/>
        <v>433</v>
      </c>
      <c r="BB905" s="129">
        <v>0</v>
      </c>
      <c r="BC905" s="27">
        <f t="shared" si="1474"/>
        <v>1646</v>
      </c>
      <c r="BD905" s="237">
        <f t="shared" si="1278"/>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65">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8"/>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v>0</v>
      </c>
      <c r="AP906" s="186">
        <v>0</v>
      </c>
      <c r="AQ906" s="185">
        <f t="shared" si="1470"/>
        <v>53666</v>
      </c>
      <c r="AR906" s="154">
        <v>3244453</v>
      </c>
      <c r="AS906" s="183">
        <f t="shared" si="1471"/>
        <v>0</v>
      </c>
      <c r="AT906" s="154">
        <v>13742</v>
      </c>
      <c r="AU906" s="183">
        <f t="shared" si="1458"/>
        <v>181</v>
      </c>
      <c r="AV906" s="187">
        <v>5049</v>
      </c>
      <c r="AW906" s="237">
        <f t="shared" si="1311"/>
        <v>745</v>
      </c>
      <c r="AX906" s="236">
        <f t="shared" si="1472"/>
        <v>44730</v>
      </c>
      <c r="AY906" s="6">
        <v>0</v>
      </c>
      <c r="AZ906" s="237">
        <f t="shared" si="1473"/>
        <v>2491</v>
      </c>
      <c r="BA906" s="237">
        <f t="shared" si="1276"/>
        <v>434</v>
      </c>
      <c r="BB906" s="129">
        <v>0</v>
      </c>
      <c r="BC906" s="27">
        <f t="shared" si="1474"/>
        <v>1646</v>
      </c>
      <c r="BD906" s="237">
        <f t="shared" si="1278"/>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65">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8"/>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v>0</v>
      </c>
      <c r="AP907" s="186">
        <v>0</v>
      </c>
      <c r="AQ907" s="185">
        <f t="shared" si="1470"/>
        <v>50623</v>
      </c>
      <c r="AR907" s="154">
        <v>3295076</v>
      </c>
      <c r="AS907" s="183">
        <f t="shared" si="1471"/>
        <v>0</v>
      </c>
      <c r="AT907" s="154">
        <v>13742</v>
      </c>
      <c r="AU907" s="183">
        <f t="shared" si="1458"/>
        <v>172</v>
      </c>
      <c r="AV907" s="187">
        <v>5221</v>
      </c>
      <c r="AW907" s="237">
        <f t="shared" si="1311"/>
        <v>746</v>
      </c>
      <c r="AX907" s="236">
        <f t="shared" si="1472"/>
        <v>44731</v>
      </c>
      <c r="AY907" s="6">
        <v>4</v>
      </c>
      <c r="AZ907" s="237">
        <f t="shared" si="1473"/>
        <v>2495</v>
      </c>
      <c r="BA907" s="237">
        <f t="shared" si="1276"/>
        <v>432</v>
      </c>
      <c r="BB907" s="129">
        <v>0</v>
      </c>
      <c r="BC907" s="27">
        <f t="shared" si="1474"/>
        <v>1646</v>
      </c>
      <c r="BD907" s="237">
        <f t="shared" si="1278"/>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65">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8"/>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+AH908-AH907</f>
        <v>29</v>
      </c>
      <c r="AH908" s="154">
        <v>63253</v>
      </c>
      <c r="AI908" s="183">
        <f>+AJ908-AJ907</f>
        <v>1</v>
      </c>
      <c r="AJ908" s="184">
        <v>9396</v>
      </c>
      <c r="AK908" s="185">
        <f t="shared" si="1468"/>
        <v>2</v>
      </c>
      <c r="AL908" s="154">
        <v>93</v>
      </c>
      <c r="AM908" s="183">
        <f t="shared" si="1469"/>
        <v>0</v>
      </c>
      <c r="AN908" s="154">
        <v>83</v>
      </c>
      <c r="AO908" s="183">
        <v>0</v>
      </c>
      <c r="AP908" s="186">
        <v>0</v>
      </c>
      <c r="AQ908" s="185">
        <f t="shared" si="1470"/>
        <v>35619</v>
      </c>
      <c r="AR908" s="154">
        <v>3330695</v>
      </c>
      <c r="AS908" s="183">
        <f t="shared" si="1471"/>
        <v>0</v>
      </c>
      <c r="AT908" s="154">
        <v>13742</v>
      </c>
      <c r="AU908" s="183">
        <f t="shared" si="1458"/>
        <v>144</v>
      </c>
      <c r="AV908" s="187">
        <v>5365</v>
      </c>
      <c r="AW908" s="237">
        <f t="shared" si="1311"/>
        <v>747</v>
      </c>
      <c r="AX908" s="236">
        <f t="shared" si="1472"/>
        <v>44732</v>
      </c>
      <c r="AY908" s="6">
        <v>3</v>
      </c>
      <c r="AZ908" s="237">
        <f t="shared" si="1473"/>
        <v>2498</v>
      </c>
      <c r="BA908" s="237">
        <f t="shared" si="1276"/>
        <v>433</v>
      </c>
      <c r="BB908" s="129">
        <v>0</v>
      </c>
      <c r="BC908" s="27">
        <f t="shared" si="1474"/>
        <v>1646</v>
      </c>
      <c r="BD908" s="237">
        <f t="shared" si="1278"/>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65">
      <c r="A909" s="178">
        <v>44733</v>
      </c>
      <c r="B909" s="239">
        <v>21</v>
      </c>
      <c r="C909" s="153">
        <f t="shared" ref="C909" si="1511">+B909+C908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8"/>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+AH909-AH908</f>
        <v>59</v>
      </c>
      <c r="AH909" s="154">
        <v>63312</v>
      </c>
      <c r="AI909" s="183">
        <f>+AJ909-AJ908</f>
        <v>0</v>
      </c>
      <c r="AJ909" s="184">
        <v>9396</v>
      </c>
      <c r="AK909" s="185">
        <f t="shared" si="1468"/>
        <v>5</v>
      </c>
      <c r="AL909" s="154">
        <v>98</v>
      </c>
      <c r="AM909" s="183">
        <f t="shared" si="1469"/>
        <v>0</v>
      </c>
      <c r="AN909" s="154">
        <v>83</v>
      </c>
      <c r="AO909" s="183">
        <v>0</v>
      </c>
      <c r="AP909" s="186">
        <v>0</v>
      </c>
      <c r="AQ909" s="185">
        <f t="shared" si="1470"/>
        <v>56366</v>
      </c>
      <c r="AR909" s="154">
        <v>3387061</v>
      </c>
      <c r="AS909" s="183">
        <f t="shared" si="1471"/>
        <v>0</v>
      </c>
      <c r="AT909" s="154">
        <v>13742</v>
      </c>
      <c r="AU909" s="183">
        <f t="shared" si="1458"/>
        <v>115</v>
      </c>
      <c r="AV909" s="187">
        <v>5480</v>
      </c>
      <c r="AW909" s="237">
        <f t="shared" si="1311"/>
        <v>748</v>
      </c>
      <c r="AX909" s="236">
        <f t="shared" si="1472"/>
        <v>44733</v>
      </c>
      <c r="AY909" s="6">
        <v>4</v>
      </c>
      <c r="AZ909" s="237">
        <f t="shared" si="1473"/>
        <v>2502</v>
      </c>
      <c r="BA909" s="237">
        <f t="shared" si="1276"/>
        <v>434</v>
      </c>
      <c r="BB909" s="129">
        <v>0</v>
      </c>
      <c r="BC909" s="27">
        <f t="shared" si="1474"/>
        <v>1646</v>
      </c>
      <c r="BD909" s="237">
        <f t="shared" si="1278"/>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2">+AF909</f>
        <v>335226</v>
      </c>
      <c r="BS909">
        <f t="shared" ref="BS909" si="1513">+AH909</f>
        <v>63312</v>
      </c>
      <c r="BT909">
        <f t="shared" ref="BT909" si="1514">+AJ909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5">+AR909</f>
        <v>3387061</v>
      </c>
      <c r="CD909">
        <f t="shared" si="1494"/>
        <v>13742</v>
      </c>
      <c r="CE909">
        <f t="shared" si="1495"/>
        <v>5480</v>
      </c>
      <c r="CF909" s="178">
        <f t="shared" si="1496"/>
        <v>44733</v>
      </c>
      <c r="CG909">
        <f t="shared" si="1497"/>
        <v>56366</v>
      </c>
      <c r="CH909">
        <f t="shared" ref="CH909" si="1516">+AU909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7">+AU909</f>
        <v>115</v>
      </c>
      <c r="CU909">
        <f t="shared" si="1509"/>
        <v>0</v>
      </c>
    </row>
    <row r="910" spans="1:99" ht="18" customHeight="1" x14ac:dyDescent="0.65">
      <c r="A910" s="178">
        <v>44734</v>
      </c>
      <c r="B910" s="239">
        <v>35</v>
      </c>
      <c r="C910" s="153">
        <f t="shared" ref="C910" si="1518">+B910+C909</f>
        <v>19169</v>
      </c>
      <c r="D910" s="295">
        <f t="shared" ref="D910" si="1519">+C910-F910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8"/>
        <v>722</v>
      </c>
      <c r="Z910" s="75">
        <f t="shared" ref="Z910" si="1520">+A910</f>
        <v>44734</v>
      </c>
      <c r="AA910" s="229">
        <f t="shared" ref="AA910" si="1521">+AF910+AL910+AR910</f>
        <v>3774896</v>
      </c>
      <c r="AB910" s="229">
        <f t="shared" ref="AB910" si="1522">+AH910+AN910+AT910</f>
        <v>77224</v>
      </c>
      <c r="AC910" s="230">
        <f t="shared" ref="AC910" si="1523">+AJ910+AP910+AV910</f>
        <v>15048</v>
      </c>
      <c r="AD910" s="182">
        <f t="shared" ref="AD910" si="1524">+AF910-AF909</f>
        <v>284</v>
      </c>
      <c r="AE910" s="242">
        <f t="shared" ref="AE910" si="1525">+AE909+AD910</f>
        <v>334305</v>
      </c>
      <c r="AF910" s="154">
        <v>335510</v>
      </c>
      <c r="AG910" s="183">
        <f>+AH910-AH909</f>
        <v>87</v>
      </c>
      <c r="AH910" s="154">
        <v>63399</v>
      </c>
      <c r="AI910" s="183">
        <f>+AJ910-AJ909</f>
        <v>1</v>
      </c>
      <c r="AJ910" s="184">
        <v>9397</v>
      </c>
      <c r="AK910" s="185">
        <f t="shared" ref="AK910" si="1526">+AL910-AL909</f>
        <v>9</v>
      </c>
      <c r="AL910" s="154">
        <v>107</v>
      </c>
      <c r="AM910" s="183">
        <f t="shared" ref="AM910" si="1527">+AN910-AN909</f>
        <v>0</v>
      </c>
      <c r="AN910" s="154">
        <v>83</v>
      </c>
      <c r="AO910" s="183">
        <v>0</v>
      </c>
      <c r="AP910" s="186">
        <v>0</v>
      </c>
      <c r="AQ910" s="185">
        <f t="shared" ref="AQ910" si="1528">+AR910-AR909</f>
        <v>52218</v>
      </c>
      <c r="AR910" s="154">
        <v>3439279</v>
      </c>
      <c r="AS910" s="183">
        <f t="shared" ref="AS910" si="1529">+AT910-AT909</f>
        <v>0</v>
      </c>
      <c r="AT910" s="154">
        <v>13742</v>
      </c>
      <c r="AU910" s="183">
        <f t="shared" ref="AU910" si="1530">+AV910-AV909</f>
        <v>171</v>
      </c>
      <c r="AV910" s="187">
        <v>5651</v>
      </c>
      <c r="AW910" s="237">
        <f t="shared" si="1311"/>
        <v>749</v>
      </c>
      <c r="AX910" s="236">
        <f t="shared" ref="AX910" si="1531">+A910</f>
        <v>44734</v>
      </c>
      <c r="AY910" s="6">
        <v>3</v>
      </c>
      <c r="AZ910" s="237">
        <f t="shared" ref="AZ910" si="1532">+AZ909+AY910</f>
        <v>2505</v>
      </c>
      <c r="BA910" s="237">
        <f t="shared" si="1276"/>
        <v>435</v>
      </c>
      <c r="BB910" s="129">
        <v>0</v>
      </c>
      <c r="BC910" s="27">
        <f t="shared" ref="BC910" si="1533">+BC909+BB910</f>
        <v>1646</v>
      </c>
      <c r="BD910" s="237">
        <f t="shared" si="1278"/>
        <v>470</v>
      </c>
      <c r="BE910" s="228">
        <f t="shared" ref="BE910" si="1534">+Z910</f>
        <v>44734</v>
      </c>
      <c r="BF910" s="131">
        <f t="shared" ref="BF910" si="1535">+B910</f>
        <v>35</v>
      </c>
      <c r="BG910" s="131">
        <f t="shared" ref="BG910" si="1536">+BI910</f>
        <v>19169</v>
      </c>
      <c r="BH910" s="228">
        <f t="shared" ref="BH910" si="1537">+A910</f>
        <v>44734</v>
      </c>
      <c r="BI910" s="131">
        <f t="shared" ref="BI910" si="1538">+C910</f>
        <v>19169</v>
      </c>
      <c r="BJ910" s="1">
        <f t="shared" ref="BJ910" si="1539">+BE910</f>
        <v>44734</v>
      </c>
      <c r="BK910">
        <f t="shared" ref="BK910" si="1540">+BM910-BL910</f>
        <v>18</v>
      </c>
      <c r="BL910">
        <f t="shared" ref="BL910" si="1541">+M910</f>
        <v>69</v>
      </c>
      <c r="BM910">
        <f t="shared" ref="BM910" si="1542">+L910</f>
        <v>87</v>
      </c>
      <c r="BN910" s="1">
        <f t="shared" ref="BN910" si="1543">+BJ910</f>
        <v>44734</v>
      </c>
      <c r="BO910">
        <f t="shared" ref="BO910" si="1544">+BO906+BM910</f>
        <v>176398</v>
      </c>
      <c r="BP910">
        <f t="shared" ref="BP910" si="1545">+BP906+BL910</f>
        <v>9807</v>
      </c>
      <c r="BQ910" s="178">
        <f t="shared" ref="BQ910" si="1546">+A910</f>
        <v>44734</v>
      </c>
      <c r="BR910">
        <f t="shared" ref="BR910" si="1547">+AF910</f>
        <v>335510</v>
      </c>
      <c r="BS910">
        <f t="shared" ref="BS910" si="1548">+AH910</f>
        <v>63399</v>
      </c>
      <c r="BT910">
        <f t="shared" ref="BT910" si="1549">+AJ910</f>
        <v>9397</v>
      </c>
      <c r="BU910">
        <v>15</v>
      </c>
      <c r="BV910">
        <f t="shared" ref="BV910" si="1550">+AD910</f>
        <v>284</v>
      </c>
      <c r="BW910">
        <f t="shared" si="1510"/>
        <v>88892</v>
      </c>
      <c r="BX910" s="178">
        <f t="shared" ref="BX910" si="1551">+A910</f>
        <v>44734</v>
      </c>
      <c r="BY910">
        <f t="shared" ref="BY910" si="1552">+AL910</f>
        <v>107</v>
      </c>
      <c r="BZ910">
        <f t="shared" ref="BZ910" si="1553">+AN910</f>
        <v>83</v>
      </c>
      <c r="CA910">
        <f t="shared" ref="CA910" si="1554">+AP910</f>
        <v>0</v>
      </c>
      <c r="CB910" s="178">
        <f t="shared" ref="CB910" si="1555">+A910</f>
        <v>44734</v>
      </c>
      <c r="CC910">
        <f t="shared" ref="CC910" si="1556">+AR910</f>
        <v>3439279</v>
      </c>
      <c r="CD910">
        <f t="shared" ref="CD910" si="1557">+AT910</f>
        <v>13742</v>
      </c>
      <c r="CE910">
        <f t="shared" ref="CE910" si="1558">+AV910</f>
        <v>5651</v>
      </c>
      <c r="CF910" s="178">
        <f t="shared" ref="CF910" si="1559">+A910</f>
        <v>44734</v>
      </c>
      <c r="CG910">
        <f t="shared" ref="CG910" si="1560">+AQ910</f>
        <v>52218</v>
      </c>
      <c r="CH910">
        <f t="shared" ref="CH910" si="1561">+AU910</f>
        <v>171</v>
      </c>
      <c r="CI910" s="178">
        <f t="shared" ref="CI910" si="1562">+A910</f>
        <v>44734</v>
      </c>
      <c r="CJ910">
        <f t="shared" ref="CJ910" si="1563">+AD910</f>
        <v>284</v>
      </c>
      <c r="CK910">
        <f t="shared" ref="CK910" si="1564">+AG910</f>
        <v>87</v>
      </c>
      <c r="CL910" s="178">
        <f t="shared" ref="CL910" si="1565">+A910</f>
        <v>44734</v>
      </c>
      <c r="CM910">
        <f t="shared" ref="CM910" si="1566">+AI910</f>
        <v>1</v>
      </c>
      <c r="CN910" s="1">
        <f t="shared" ref="CN910" si="1567">+Z910</f>
        <v>44734</v>
      </c>
      <c r="CO910" s="281">
        <f t="shared" ref="CO910" si="1568">+AD910</f>
        <v>284</v>
      </c>
      <c r="CP910" s="1">
        <f t="shared" ref="CP910" si="1569">+Z910</f>
        <v>44734</v>
      </c>
      <c r="CQ910" s="282">
        <f t="shared" ref="CQ910" si="1570">+AI910</f>
        <v>1</v>
      </c>
      <c r="CR910" s="178">
        <f t="shared" ref="CR910" si="1571">+A910</f>
        <v>44734</v>
      </c>
      <c r="CS910">
        <f t="shared" ref="CS910" si="1572">+AQ910</f>
        <v>52218</v>
      </c>
      <c r="CT910">
        <f t="shared" ref="CT910" si="1573">+AU910</f>
        <v>171</v>
      </c>
      <c r="CU910">
        <f t="shared" ref="CU910" si="1574">+AS910</f>
        <v>0</v>
      </c>
    </row>
    <row r="911" spans="1:99" ht="18" customHeight="1" x14ac:dyDescent="0.65">
      <c r="A911" s="178"/>
      <c r="B911" s="239"/>
      <c r="C911" s="153"/>
      <c r="D911" s="295"/>
      <c r="E911" s="146"/>
      <c r="F911" s="146"/>
      <c r="G911" s="146"/>
      <c r="H911" s="134"/>
      <c r="I911" s="146"/>
      <c r="J911" s="134"/>
      <c r="K911" s="42"/>
      <c r="L911" s="145"/>
      <c r="M911" s="239"/>
      <c r="N911" s="134"/>
      <c r="O911" s="134"/>
      <c r="P911" s="146"/>
      <c r="Q911" s="146"/>
      <c r="R911" s="134"/>
      <c r="S911" s="134"/>
      <c r="T911" s="146"/>
      <c r="U911" s="146"/>
      <c r="V911" s="134"/>
      <c r="W911" s="42"/>
      <c r="X911" s="147"/>
      <c r="Y911" s="5"/>
      <c r="Z911" s="75"/>
      <c r="AA911" s="229"/>
      <c r="AB911" s="229"/>
      <c r="AC911" s="230"/>
      <c r="AD911" s="182"/>
      <c r="AE911" s="242"/>
      <c r="AF911" s="154"/>
      <c r="AG911" s="183"/>
      <c r="AH911" s="154"/>
      <c r="AI911" s="183"/>
      <c r="AJ911" s="184"/>
      <c r="AK911" s="185"/>
      <c r="AL911" s="154"/>
      <c r="AM911" s="183"/>
      <c r="AN911" s="154"/>
      <c r="AO911" s="183"/>
      <c r="AP911" s="186"/>
      <c r="AQ911" s="185"/>
      <c r="AR911" s="154"/>
      <c r="AS911" s="183"/>
      <c r="AT911" s="154"/>
      <c r="AU911" s="183"/>
      <c r="AV911" s="187"/>
      <c r="AW911" s="237"/>
      <c r="AX911" s="236"/>
      <c r="AY911" s="6"/>
      <c r="AZ911" s="237"/>
      <c r="BA911" s="237"/>
      <c r="BB911" s="129"/>
      <c r="BC911" s="27"/>
      <c r="BD911" s="237"/>
      <c r="BE911" s="228"/>
      <c r="BF911" s="131"/>
      <c r="BG911" s="131"/>
      <c r="BH911" s="228"/>
      <c r="BI911" s="131"/>
      <c r="BJ911" s="1"/>
      <c r="BN911" s="1"/>
      <c r="BQ911" s="178"/>
      <c r="BX911" s="178"/>
      <c r="CB911" s="178"/>
      <c r="CE911">
        <f t="shared" si="1357"/>
        <v>0</v>
      </c>
      <c r="CF911" s="297"/>
      <c r="CI911" s="178"/>
      <c r="CL911" s="178"/>
      <c r="CN911" s="1"/>
      <c r="CO911" s="281"/>
      <c r="CP911" s="1"/>
      <c r="CQ911" s="282"/>
      <c r="CR911" s="178"/>
    </row>
    <row r="912" spans="1:99" ht="18" customHeight="1" x14ac:dyDescent="0.65">
      <c r="A912" s="178"/>
      <c r="B912" s="239"/>
      <c r="C912" s="153"/>
      <c r="D912" s="153"/>
      <c r="E912" s="146"/>
      <c r="F912" s="146"/>
      <c r="G912" s="146"/>
      <c r="H912" s="134"/>
      <c r="I912" s="146"/>
      <c r="J912" s="134"/>
      <c r="K912" s="42"/>
      <c r="L912" s="145"/>
      <c r="M912" s="146"/>
      <c r="N912" s="134"/>
      <c r="O912" s="134"/>
      <c r="P912" s="146"/>
      <c r="Q912" s="146"/>
      <c r="R912" s="134"/>
      <c r="S912" s="134"/>
      <c r="T912" s="146"/>
      <c r="U912" s="146"/>
      <c r="V912" s="134"/>
      <c r="W912" s="42"/>
      <c r="X912" s="147"/>
      <c r="Y912" s="5"/>
      <c r="Z912" s="75"/>
      <c r="AA912" s="229"/>
      <c r="AB912" s="229"/>
      <c r="AC912" s="230"/>
      <c r="AD912" s="182"/>
      <c r="AE912" s="242"/>
      <c r="AF912" s="154"/>
      <c r="AG912" s="183"/>
      <c r="AH912" s="154"/>
      <c r="AI912" s="183"/>
      <c r="AJ912" s="184"/>
      <c r="AK912" s="185"/>
      <c r="AL912" s="154"/>
      <c r="AM912" s="183"/>
      <c r="AN912" s="154"/>
      <c r="AO912" s="183"/>
      <c r="AP912" s="186"/>
      <c r="AQ912" s="185"/>
      <c r="AR912" s="154"/>
      <c r="AS912" s="183"/>
      <c r="AT912" s="154"/>
      <c r="AU912" s="183"/>
      <c r="AV912" s="187"/>
      <c r="AW912" s="237"/>
      <c r="AX912" s="236"/>
      <c r="AY912" s="6"/>
      <c r="AZ912" s="237"/>
      <c r="BA912" s="237"/>
      <c r="BB912" s="129"/>
      <c r="BC912" s="27"/>
      <c r="BD912" s="237"/>
      <c r="BE912" s="228"/>
      <c r="BF912" s="131"/>
      <c r="BG912" s="131"/>
      <c r="BH912" s="228"/>
      <c r="BI912" s="131"/>
      <c r="BJ912" s="1"/>
      <c r="BN912" s="1"/>
      <c r="BQ912" s="178"/>
      <c r="BX912" s="178"/>
      <c r="CB912" s="178"/>
      <c r="CI912" s="178"/>
      <c r="CL912" s="178"/>
      <c r="CN912" s="1"/>
      <c r="CO912" s="281"/>
      <c r="CP912" s="1"/>
      <c r="CQ912" s="282"/>
      <c r="CR912" s="178"/>
    </row>
    <row r="913" spans="1:74" ht="7" customHeight="1" thickBot="1" x14ac:dyDescent="0.7">
      <c r="A913" s="66"/>
      <c r="B913" s="145"/>
      <c r="C913" s="153"/>
      <c r="D913" s="146"/>
      <c r="E913" s="146"/>
      <c r="F913" s="146"/>
      <c r="G913" s="146"/>
      <c r="H913" s="134"/>
      <c r="I913" s="146"/>
      <c r="J913" s="134"/>
      <c r="K913" s="147"/>
      <c r="L913" s="145"/>
      <c r="M913" s="146"/>
      <c r="N913" s="134"/>
      <c r="O913" s="134"/>
      <c r="P913" s="146"/>
      <c r="Q913" s="146"/>
      <c r="R913" s="134"/>
      <c r="S913" s="134"/>
      <c r="T913" s="146"/>
      <c r="U913" s="146"/>
      <c r="V913" s="134"/>
      <c r="W913" s="42"/>
      <c r="X913" s="147"/>
      <c r="Z913" s="66"/>
      <c r="AA913" s="64"/>
      <c r="AB913" s="64"/>
      <c r="AC913" s="64"/>
      <c r="AD913" s="182"/>
      <c r="AE913" s="242"/>
      <c r="AF913" s="154"/>
      <c r="AG913" s="183"/>
      <c r="AH913" s="154"/>
      <c r="AI913" s="183"/>
      <c r="AJ913" s="184"/>
      <c r="AK913" s="185"/>
      <c r="AL913" s="154"/>
      <c r="AM913" s="183"/>
      <c r="AN913" s="154"/>
      <c r="AO913" s="183"/>
      <c r="AP913" s="186"/>
      <c r="AQ913" s="185"/>
      <c r="AR913" s="154"/>
      <c r="AS913" s="183"/>
      <c r="AT913" s="154"/>
      <c r="AU913" s="183"/>
      <c r="AV913" s="187"/>
    </row>
    <row r="914" spans="1:74" x14ac:dyDescent="0.6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AE914">
        <f>SUM(AD443:AD448)</f>
        <v>190</v>
      </c>
      <c r="AY914" s="45" t="s">
        <v>474</v>
      </c>
      <c r="BB914" s="45" t="s">
        <v>473</v>
      </c>
      <c r="BV914">
        <f>SUM(BV442:BV913)</f>
        <v>324360</v>
      </c>
    </row>
    <row r="915" spans="1:74" x14ac:dyDescent="0.65">
      <c r="B915">
        <f>SUM(B554:B584)</f>
        <v>832</v>
      </c>
      <c r="AA915" s="298">
        <f>+AA881-AA880</f>
        <v>82409</v>
      </c>
      <c r="AE915">
        <f>SUM(AD797:AD912)</f>
        <v>255389</v>
      </c>
      <c r="AI915" s="258">
        <f>SUM(AI189:AI558)</f>
        <v>205</v>
      </c>
      <c r="AJ915">
        <f>SUM(AI797:AI912)</f>
        <v>8653</v>
      </c>
      <c r="AT915" s="45">
        <f>SUM(AU902:AU911)</f>
        <v>1371</v>
      </c>
      <c r="AV915">
        <f>SUM(AU854:AU912)</f>
        <v>4795</v>
      </c>
      <c r="AY915" s="45">
        <f>SUM(AY359:AY413)</f>
        <v>69</v>
      </c>
      <c r="BB915" s="45">
        <f>SUM(BB374:BB413)</f>
        <v>941</v>
      </c>
    </row>
    <row r="916" spans="1:74" x14ac:dyDescent="0.65">
      <c r="L916">
        <f>SUM(L97:L915)</f>
        <v>691815</v>
      </c>
      <c r="P916">
        <f>SUM(P97:P915)</f>
        <v>31014</v>
      </c>
      <c r="AD916">
        <f>SUM(AD188:AD194)</f>
        <v>82</v>
      </c>
      <c r="AF916" s="321" t="s">
        <v>889</v>
      </c>
      <c r="AG916" s="321"/>
      <c r="AH916" s="321"/>
      <c r="AI916" s="321"/>
      <c r="AJ916">
        <f>SUM(AI797:AI827)</f>
        <v>7081</v>
      </c>
      <c r="AV916">
        <f>SUM(AU797:AU827)</f>
        <v>0</v>
      </c>
      <c r="AY916" s="45" t="s">
        <v>685</v>
      </c>
    </row>
    <row r="917" spans="1:74" ht="15" customHeight="1" x14ac:dyDescent="0.65">
      <c r="A917" s="129"/>
      <c r="D917">
        <f>SUM(B229:B259)</f>
        <v>435</v>
      </c>
      <c r="Z917" s="129"/>
      <c r="AA917" s="129"/>
      <c r="AB917" s="129"/>
      <c r="AC917" s="129"/>
      <c r="AF917" s="321" t="s">
        <v>890</v>
      </c>
      <c r="AG917" s="321"/>
      <c r="AH917" s="321"/>
      <c r="AI917" s="321"/>
      <c r="AJ917">
        <f>SUM(AI828:AI857)</f>
        <v>1483</v>
      </c>
      <c r="AV917">
        <f>SUM(AU828:AU857)</f>
        <v>12</v>
      </c>
      <c r="AY917" s="45">
        <f>SUM(AY581:AY913)</f>
        <v>2095</v>
      </c>
    </row>
    <row r="918" spans="1:74" x14ac:dyDescent="0.65">
      <c r="AB918" s="45" t="s">
        <v>827</v>
      </c>
      <c r="AD918" s="45">
        <f>SUM(AD810:AD816)</f>
        <v>17671</v>
      </c>
      <c r="AE918" s="45"/>
      <c r="AF918" s="45"/>
      <c r="AG918" s="45"/>
      <c r="AH918" s="45"/>
      <c r="AI918" s="45">
        <f>SUM(AI810:AI816)</f>
        <v>1903</v>
      </c>
      <c r="AJ918">
        <f>SUM(AI858:AI912)</f>
        <v>89</v>
      </c>
      <c r="AR918">
        <f>SUM(AQ769:AQ796)</f>
        <v>1699</v>
      </c>
      <c r="AV918">
        <f>SUM(AU857:AU880)</f>
        <v>574</v>
      </c>
    </row>
    <row r="919" spans="1:74" x14ac:dyDescent="0.65">
      <c r="AF919">
        <f>SUM(AD188:AD558)</f>
        <v>10740</v>
      </c>
    </row>
    <row r="920" spans="1:74" x14ac:dyDescent="0.65">
      <c r="AG920" t="s">
        <v>916</v>
      </c>
      <c r="AJ920">
        <f>SUM(AI857:AI888)</f>
        <v>80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916:AI916"/>
    <mergeCell ref="AF917:AI91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84"/>
  <sheetViews>
    <sheetView zoomScaleNormal="100" workbookViewId="0">
      <pane xSplit="3" ySplit="1" topLeftCell="D662" activePane="bottomRight" state="frozen"/>
      <selection pane="topRight" activeCell="C1" sqref="C1"/>
      <selection pane="bottomLeft" activeCell="A2" sqref="A2"/>
      <selection pane="bottomRight" activeCell="I678" sqref="I678"/>
    </sheetView>
  </sheetViews>
  <sheetFormatPr defaultRowHeight="18.45" x14ac:dyDescent="0.65"/>
  <cols>
    <col min="1" max="1" width="2.5" customWidth="1"/>
    <col min="2" max="2" width="4.85546875" bestFit="1" customWidth="1"/>
    <col min="3" max="3" width="8.85546875" bestFit="1" customWidth="1"/>
    <col min="4" max="6" width="4.85546875" bestFit="1" customWidth="1"/>
    <col min="7" max="8" width="4.85546875" customWidth="1"/>
    <col min="9" max="9" width="4.85546875" bestFit="1" customWidth="1"/>
    <col min="10" max="10" width="4.85546875" customWidth="1"/>
    <col min="11" max="11" width="4.85546875" bestFit="1" customWidth="1"/>
    <col min="12" max="14" width="4.85546875" customWidth="1"/>
    <col min="15" max="15" width="4.85546875" bestFit="1" customWidth="1"/>
    <col min="16" max="16" width="4.85546875" customWidth="1"/>
    <col min="17" max="17" width="4.85546875" bestFit="1" customWidth="1"/>
    <col min="18" max="24" width="4.85546875" customWidth="1"/>
    <col min="25" max="26" width="4.85546875" bestFit="1" customWidth="1"/>
    <col min="27" max="28" width="4.85546875" customWidth="1"/>
    <col min="29" max="30" width="4.85546875" bestFit="1" customWidth="1"/>
    <col min="31" max="31" width="4.85546875" customWidth="1"/>
    <col min="32" max="32" width="8.640625" style="5"/>
  </cols>
  <sheetData>
    <row r="1" spans="2:37" x14ac:dyDescent="0.65">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65">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65">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65">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65">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65">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65">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65">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65">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65">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65">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65">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65">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65">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65">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65">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65">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65">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65">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65">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65">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65">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65">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65">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65">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65">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65">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65">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65">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65">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65">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65">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65">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65">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65">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65">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65">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65">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65">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65">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65">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65">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65">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65">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65">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65">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65">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65">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65">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65">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65">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65">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65">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65">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65">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65">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65">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65">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65">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65">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65">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65">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65">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65">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65">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65">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65">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65">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65">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65">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65">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65">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65">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65">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65">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65">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65">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65">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65">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65">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65">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65">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65">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65">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65">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65">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65">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65">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65">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65">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65">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65">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65">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65">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65">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65">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65">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65">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65">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65">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65">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65">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65">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65">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65">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65">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65">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65">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65">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65">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65">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65">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65">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65">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65">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65">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65">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65">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65">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65">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65">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65">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65">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65">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65">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65">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65">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65">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65">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65">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65">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65">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65">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65">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65">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65">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65">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65">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65">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65">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65">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65">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65">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65">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65">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65">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65">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65">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65">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65">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65">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65">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65">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65">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65">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65">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65">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65">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65">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65">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65">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65">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65">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65">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65">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65">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65">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65">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65">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65">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65">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65">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65">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65">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65">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65">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65">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65">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65">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65">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65">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65">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65">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65">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65">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65">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65">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65">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65">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65">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65">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65">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65">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65">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65">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65">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65">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65">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65">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65">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65">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65">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65">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65">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65">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65">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65">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65">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65">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65">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65">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65">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65">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65">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65">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65">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65">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65">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65">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65">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65">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65">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65">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65">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65">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65">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65">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65">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65">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65">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65">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65">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65">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65">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65">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65">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65">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65">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65">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65">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65">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65">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65">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65">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65">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65">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65">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65">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65">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65">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65">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65">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65">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65">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65">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65">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65">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65">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65">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65">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65">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65">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65">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65">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65">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65">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65">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65">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65">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65">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65">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65">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65">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65">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65">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65">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65">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65">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65">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65">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65">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65">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65">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65">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65">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65">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65">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65">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65">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65">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65">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65">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65">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65">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65">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65">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65">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65">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65">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65">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65">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65">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65">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65">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65">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65">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65">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65">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65">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65">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65">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65">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65">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65">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65">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65">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65">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65">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65">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65">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65">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65">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65">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65">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65">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65">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65">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65">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65">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65">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65">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65">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65">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65">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65">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65">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65">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65">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65">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65">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65">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65">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65">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65">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65">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65">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65">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65">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65">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65">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65">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65">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65">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65">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65">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65">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65">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65">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65">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65">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65">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65">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65">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65">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65">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65">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65">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65">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65">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65">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65">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65">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65">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65">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65">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65">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65">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65">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65">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65">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65">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65">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65">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65">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65">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65">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65">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65">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65">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65">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65">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65">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65">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65">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65">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65">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65">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65">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65">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65">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65">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65">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65">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65">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65">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65">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65">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65">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65">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65">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65">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65">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65">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65">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65">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65">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65">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65">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65">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65">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65">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65">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65">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65">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65">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65">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65">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65">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65">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65">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65">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65">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65">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65">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65">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65">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65">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65">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65">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65">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65">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65">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65">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65">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65">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65">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65">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65">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65">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65">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65">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65">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65">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65">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65">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65">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65">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65">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65">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65">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65">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65">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65">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65">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65">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65">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65">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65">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65">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65">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65">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65">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65">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65">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65">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65">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65">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65">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65">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65">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65">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65">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65">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65">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65">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65">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65">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65">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65">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65">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65">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65">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65">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65">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65">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65">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65">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65">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65">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65">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65">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65">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65">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65">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65">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65">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65">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65">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65">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65">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65">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65">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65">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65">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65">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65">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65">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65">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65">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65">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65">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65">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65">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65">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65">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65">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65">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65">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65">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65">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65">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65">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65">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65">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65">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65">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65">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65">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65">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65">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65">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65">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65">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65">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65">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65">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65">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65">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65">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65">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65">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65">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65">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65">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65">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65">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65">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65">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65">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65">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65">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65">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65">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65">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65">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65">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65">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65">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65">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65">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65">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65">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65">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65">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65">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65">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65">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65">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65">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65">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65">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65">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65">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65">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65">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65">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65">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65">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65">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65">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65">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65">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65">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65">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65">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65">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65">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65">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65">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65">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65">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65">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65">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65">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65">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65">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65">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65">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65">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65">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65">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65">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65">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65">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65">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65">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65">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65">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65">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65">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65">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65">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65">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65">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65">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65">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65">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65">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65">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65">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65">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65">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65">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65">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65">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65">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65">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65">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65">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65">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65">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65">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65">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65">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65">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65">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65">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65">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65">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65">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65">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65">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65">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65">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65">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65">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65">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65">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65">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65">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65">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65">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65">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65">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65">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65">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65">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65">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65">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65">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65">
      <c r="B671" s="264">
        <f t="shared" si="103"/>
        <v>28</v>
      </c>
      <c r="C671" s="1">
        <v>44732</v>
      </c>
      <c r="D671">
        <v>9</v>
      </c>
      <c r="E671">
        <v>6</v>
      </c>
      <c r="I671">
        <v>6</v>
      </c>
      <c r="J671" s="264">
        <f>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65">
      <c r="B672" s="264">
        <f t="shared" si="103"/>
        <v>21</v>
      </c>
      <c r="C672" s="1">
        <v>44733</v>
      </c>
      <c r="E672">
        <v>7</v>
      </c>
      <c r="I672">
        <v>4</v>
      </c>
      <c r="J672" s="264">
        <f>SUM(K672:AE672)</f>
        <v>10</v>
      </c>
      <c r="K672">
        <v>1</v>
      </c>
      <c r="O672">
        <v>3</v>
      </c>
      <c r="Z672">
        <v>1</v>
      </c>
      <c r="AD672">
        <v>4</v>
      </c>
      <c r="AE672">
        <v>1</v>
      </c>
      <c r="AG672" s="1">
        <f t="shared" si="104"/>
        <v>44733</v>
      </c>
      <c r="AH672" s="265">
        <f t="shared" si="105"/>
        <v>21</v>
      </c>
      <c r="AI672" s="265">
        <f t="shared" si="106"/>
        <v>0</v>
      </c>
      <c r="AJ672">
        <f t="shared" si="107"/>
        <v>0</v>
      </c>
      <c r="AK672" s="265">
        <f t="shared" si="108"/>
        <v>21</v>
      </c>
    </row>
    <row r="673" spans="2:38" ht="17.5" customHeight="1" x14ac:dyDescent="0.65">
      <c r="B673" s="264">
        <f t="shared" ref="B673" si="109">SUM(D673:AF673)-J673</f>
        <v>35</v>
      </c>
      <c r="C673" s="1">
        <v>44734</v>
      </c>
      <c r="D673">
        <v>9</v>
      </c>
      <c r="E673">
        <v>12</v>
      </c>
      <c r="F673">
        <v>1</v>
      </c>
      <c r="I673">
        <v>6</v>
      </c>
      <c r="J673" s="264">
        <f>SUM(K673:AE673)</f>
        <v>7</v>
      </c>
      <c r="K673">
        <v>1</v>
      </c>
      <c r="M673">
        <v>4</v>
      </c>
      <c r="O673">
        <v>2</v>
      </c>
      <c r="AG673" s="1">
        <f t="shared" ref="AG673" si="110">+C673</f>
        <v>44734</v>
      </c>
      <c r="AH673" s="265">
        <f t="shared" ref="AH673" si="111">+AK673-AI673-AJ673</f>
        <v>26</v>
      </c>
      <c r="AI673" s="265">
        <f t="shared" ref="AI673" si="112">+H673</f>
        <v>0</v>
      </c>
      <c r="AJ673">
        <f t="shared" ref="AJ673" si="113">+D673</f>
        <v>9</v>
      </c>
      <c r="AK673" s="265">
        <f t="shared" ref="AK673" si="114">+B673</f>
        <v>35</v>
      </c>
    </row>
    <row r="674" spans="2:38" ht="17.5" customHeight="1" x14ac:dyDescent="0.65">
      <c r="B674" s="264"/>
      <c r="C674" s="1"/>
      <c r="J674" s="264"/>
      <c r="AG674" s="1"/>
      <c r="AH674" s="265"/>
      <c r="AI674" s="265"/>
      <c r="AK674" s="265"/>
    </row>
    <row r="675" spans="2:38" ht="17.5" customHeight="1" x14ac:dyDescent="0.65">
      <c r="B675" s="264"/>
      <c r="C675" s="1"/>
      <c r="E675" s="292"/>
      <c r="J675" s="264"/>
      <c r="AG675" s="1"/>
      <c r="AH675" s="265"/>
      <c r="AI675" s="265"/>
    </row>
    <row r="676" spans="2:38" x14ac:dyDescent="0.65">
      <c r="B676" s="239"/>
      <c r="C676" s="1"/>
      <c r="AG676" s="277">
        <v>1</v>
      </c>
    </row>
    <row r="677" spans="2:38" s="263" customFormat="1" ht="5.05" customHeight="1" x14ac:dyDescent="0.65">
      <c r="B677" s="262"/>
      <c r="C677" s="261"/>
      <c r="AF677" s="5"/>
    </row>
    <row r="678" spans="2:38" ht="5.5" customHeight="1" x14ac:dyDescent="0.65">
      <c r="B678" s="255"/>
      <c r="C678" s="1"/>
    </row>
    <row r="679" spans="2:38" x14ac:dyDescent="0.65">
      <c r="B679">
        <f>SUM(B2:B678)</f>
        <v>16835</v>
      </c>
      <c r="C679" s="1" t="s">
        <v>348</v>
      </c>
      <c r="D679" s="27">
        <f t="shared" ref="D679:J679" si="115">SUM(D2:D678)</f>
        <v>4188</v>
      </c>
      <c r="E679" s="27">
        <f t="shared" si="115"/>
        <v>3668</v>
      </c>
      <c r="F679" s="27">
        <f t="shared" si="115"/>
        <v>1289</v>
      </c>
      <c r="G679">
        <f t="shared" si="115"/>
        <v>1004</v>
      </c>
      <c r="H679">
        <f t="shared" si="115"/>
        <v>1514</v>
      </c>
      <c r="I679" s="27">
        <f t="shared" si="115"/>
        <v>1246</v>
      </c>
      <c r="J679" s="27">
        <f t="shared" si="115"/>
        <v>3926</v>
      </c>
      <c r="K679">
        <f t="shared" ref="K679:AE679" si="116">SUM(K2:K678)</f>
        <v>589</v>
      </c>
      <c r="L679">
        <f t="shared" si="116"/>
        <v>14</v>
      </c>
      <c r="M679">
        <f t="shared" si="116"/>
        <v>51</v>
      </c>
      <c r="N679">
        <f t="shared" si="116"/>
        <v>107</v>
      </c>
      <c r="O679" s="27">
        <f t="shared" si="116"/>
        <v>406</v>
      </c>
      <c r="P679">
        <f t="shared" si="116"/>
        <v>18</v>
      </c>
      <c r="Q679">
        <f t="shared" si="116"/>
        <v>26</v>
      </c>
      <c r="R679">
        <f t="shared" si="116"/>
        <v>206</v>
      </c>
      <c r="S679">
        <f t="shared" si="116"/>
        <v>52</v>
      </c>
      <c r="T679">
        <f t="shared" si="116"/>
        <v>122</v>
      </c>
      <c r="U679">
        <f t="shared" si="116"/>
        <v>139</v>
      </c>
      <c r="V679">
        <f t="shared" si="116"/>
        <v>210</v>
      </c>
      <c r="W679">
        <f t="shared" si="116"/>
        <v>10</v>
      </c>
      <c r="X679">
        <f t="shared" si="116"/>
        <v>59</v>
      </c>
      <c r="Y679">
        <f t="shared" si="116"/>
        <v>177</v>
      </c>
      <c r="Z679">
        <f t="shared" si="116"/>
        <v>163</v>
      </c>
      <c r="AA679">
        <f t="shared" si="116"/>
        <v>1</v>
      </c>
      <c r="AB679">
        <f t="shared" si="116"/>
        <v>393</v>
      </c>
      <c r="AC679">
        <f t="shared" si="116"/>
        <v>71</v>
      </c>
      <c r="AD679">
        <f t="shared" si="116"/>
        <v>560</v>
      </c>
      <c r="AE679">
        <f t="shared" si="116"/>
        <v>552</v>
      </c>
      <c r="AL679" s="265"/>
    </row>
    <row r="680" spans="2:38" x14ac:dyDescent="0.65">
      <c r="C680" s="1"/>
    </row>
    <row r="681" spans="2:38" ht="5.05" customHeight="1" x14ac:dyDescent="0.65">
      <c r="C681" s="1"/>
    </row>
    <row r="684" spans="2:38" x14ac:dyDescent="0.65">
      <c r="B684" s="239"/>
      <c r="K68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6" zoomScale="70" zoomScaleNormal="70" workbookViewId="0">
      <selection activeCell="Y131" sqref="Y131"/>
    </sheetView>
  </sheetViews>
  <sheetFormatPr defaultRowHeight="18.45" x14ac:dyDescent="0.65"/>
  <cols>
    <col min="1" max="1" width="1.140625" customWidth="1"/>
  </cols>
  <sheetData>
    <row r="35" spans="21:21" x14ac:dyDescent="0.65">
      <c r="U35">
        <v>1</v>
      </c>
    </row>
    <row r="54" spans="18:29" x14ac:dyDescent="0.65">
      <c r="T54" t="s">
        <v>554</v>
      </c>
      <c r="AC54" s="294"/>
    </row>
    <row r="60" spans="18:29" x14ac:dyDescent="0.65">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18"/>
  <sheetViews>
    <sheetView topLeftCell="A2" workbookViewId="0">
      <pane xSplit="2" ySplit="2" topLeftCell="C704" activePane="bottomRight" state="frozen"/>
      <selection activeCell="O24" sqref="O24"/>
      <selection pane="topRight" activeCell="O24" sqref="O24"/>
      <selection pane="bottomLeft" activeCell="O24" sqref="O24"/>
      <selection pane="bottomRight" activeCell="G715" sqref="G715"/>
    </sheetView>
  </sheetViews>
  <sheetFormatPr defaultRowHeight="19.3" x14ac:dyDescent="0.65"/>
  <cols>
    <col min="1" max="1" width="4.140625" bestFit="1" customWidth="1"/>
    <col min="2" max="2" width="2.7109375" customWidth="1"/>
    <col min="3" max="3" width="1.2109375" customWidth="1"/>
    <col min="4" max="4" width="22" bestFit="1" customWidth="1"/>
    <col min="5" max="5" width="3.140625" bestFit="1" customWidth="1"/>
    <col min="6" max="6" width="4.140625" bestFit="1" customWidth="1"/>
    <col min="7" max="7" width="8.85546875" bestFit="1" customWidth="1"/>
    <col min="8" max="9" width="4.85546875" bestFit="1" customWidth="1"/>
    <col min="10" max="11" width="4.85546875" customWidth="1"/>
    <col min="12" max="12" width="4.85546875" style="267" customWidth="1"/>
    <col min="13" max="14" width="4.85546875" customWidth="1"/>
    <col min="15" max="15" width="6.640625" bestFit="1" customWidth="1"/>
    <col min="16" max="16" width="8.5" bestFit="1" customWidth="1"/>
    <col min="17" max="17" width="4.85546875" bestFit="1" customWidth="1"/>
    <col min="18" max="18" width="4.85546875" style="267" customWidth="1"/>
    <col min="19" max="19" width="4.5703125" bestFit="1" customWidth="1"/>
    <col min="20" max="20" width="4.85546875" bestFit="1" customWidth="1"/>
    <col min="21" max="21" width="13.7109375" bestFit="1" customWidth="1"/>
    <col min="22" max="23" width="10.5" customWidth="1"/>
    <col min="24" max="24" width="10.5" style="45" customWidth="1"/>
    <col min="25" max="25" width="10.5" customWidth="1"/>
    <col min="26" max="26" width="10.5" style="45" customWidth="1"/>
  </cols>
  <sheetData>
    <row r="3" spans="1:26" x14ac:dyDescent="0.65">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65">
      <c r="A4">
        <v>1</v>
      </c>
      <c r="C4" t="s">
        <v>184</v>
      </c>
      <c r="D4" t="s">
        <v>185</v>
      </c>
      <c r="E4">
        <v>24</v>
      </c>
      <c r="G4" s="1">
        <v>44026</v>
      </c>
      <c r="I4">
        <v>0</v>
      </c>
      <c r="K4">
        <v>73</v>
      </c>
      <c r="N4">
        <v>3</v>
      </c>
      <c r="T4">
        <v>0</v>
      </c>
      <c r="U4" s="1"/>
      <c r="X4" s="45">
        <v>76</v>
      </c>
    </row>
    <row r="5" spans="1:26" x14ac:dyDescent="0.65">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65">
      <c r="C6" s="129" t="s">
        <v>190</v>
      </c>
      <c r="D6" s="5"/>
      <c r="E6" s="5"/>
      <c r="F6" s="5"/>
      <c r="G6" s="5"/>
      <c r="H6" s="5"/>
      <c r="I6" s="5"/>
      <c r="J6" s="5"/>
      <c r="K6" s="247"/>
      <c r="L6" s="271"/>
      <c r="M6" s="5"/>
      <c r="N6" s="247"/>
      <c r="O6" s="5"/>
      <c r="P6" s="5"/>
      <c r="Q6" s="5"/>
      <c r="R6" s="268"/>
      <c r="S6" s="5"/>
      <c r="T6" s="5"/>
      <c r="U6" s="1">
        <v>44026</v>
      </c>
      <c r="X6" s="45">
        <v>0</v>
      </c>
      <c r="Z6" s="45">
        <v>0</v>
      </c>
    </row>
    <row r="7" spans="1:26" x14ac:dyDescent="0.65">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65">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65">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65">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65">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65">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65">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65">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65">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65">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65">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65">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65">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65">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65">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65">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65">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65">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65">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65">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65">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65">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65">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65">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65">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65">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65">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65">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65">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65">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65">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65">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65">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65">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65">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65">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65">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65">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65">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65">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65">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65">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65">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65">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65">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65">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65">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65">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65">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65">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65">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65">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65">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65">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65">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65">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65">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65">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65">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65">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65">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65">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65">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65">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65">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65">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65">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65">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65">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65">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65">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65">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65">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65">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65">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65">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65">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65">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65">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65">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65">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65">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65">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65">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65">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65">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65">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65">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65">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65">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65">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65">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65">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65">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65">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65">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65">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65">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65">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65">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65">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65">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65">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65">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65">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65">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65">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65">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65">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65">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65">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65">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65">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65">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65">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65">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65">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65">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65">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3.15" x14ac:dyDescent="0.65">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3.15" x14ac:dyDescent="0.65">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3.15" x14ac:dyDescent="0.65">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3.15" x14ac:dyDescent="0.65">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3.15" x14ac:dyDescent="0.65">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3.15" x14ac:dyDescent="0.65">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3.15" x14ac:dyDescent="0.65">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3.15" x14ac:dyDescent="0.65">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3.15" x14ac:dyDescent="0.65">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3.15" x14ac:dyDescent="0.65">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3.15" x14ac:dyDescent="0.65">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3.15" x14ac:dyDescent="0.65">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3.15" x14ac:dyDescent="0.65">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3.15" x14ac:dyDescent="0.65">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3.15" x14ac:dyDescent="0.65">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3.15" x14ac:dyDescent="0.65">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3.15" x14ac:dyDescent="0.65">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3.15" x14ac:dyDescent="0.65">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3.15" x14ac:dyDescent="0.65">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3.15" x14ac:dyDescent="0.65">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3.15" x14ac:dyDescent="0.65">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3.15" x14ac:dyDescent="0.65">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3.15" x14ac:dyDescent="0.65">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3.15" x14ac:dyDescent="0.65">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3.15" x14ac:dyDescent="0.65">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3.15" x14ac:dyDescent="0.65">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3.15" x14ac:dyDescent="0.65">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3.15" x14ac:dyDescent="0.65">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3.15" x14ac:dyDescent="0.65">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3.15" x14ac:dyDescent="0.65">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3.15" x14ac:dyDescent="0.65">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3.15" x14ac:dyDescent="0.65">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3.15" x14ac:dyDescent="0.65">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3.15" x14ac:dyDescent="0.65">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3.15" x14ac:dyDescent="0.65">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3.15" x14ac:dyDescent="0.65">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3.15" x14ac:dyDescent="0.65">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3.15" x14ac:dyDescent="0.65">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3.15" x14ac:dyDescent="0.65">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3.15" x14ac:dyDescent="0.65">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3.15" x14ac:dyDescent="0.65">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3.15" x14ac:dyDescent="0.65">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3.15" x14ac:dyDescent="0.65">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3.15" x14ac:dyDescent="0.65">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3.15" x14ac:dyDescent="0.65">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3.15" x14ac:dyDescent="0.65">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3.15" x14ac:dyDescent="0.65">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3.15" x14ac:dyDescent="0.65">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3.15" x14ac:dyDescent="0.65">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3.15" x14ac:dyDescent="0.65">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3.15" x14ac:dyDescent="0.65">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3.15" x14ac:dyDescent="0.65">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3.15" x14ac:dyDescent="0.65">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3.15" x14ac:dyDescent="0.65">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3.15" x14ac:dyDescent="0.65">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3.15" x14ac:dyDescent="0.65">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3.15" x14ac:dyDescent="0.65">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3.15" x14ac:dyDescent="0.65">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3.15" x14ac:dyDescent="0.65">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3.15" x14ac:dyDescent="0.65">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3.15" x14ac:dyDescent="0.65">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3.15" x14ac:dyDescent="0.65">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3.15" x14ac:dyDescent="0.65">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3.15" x14ac:dyDescent="0.65">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3.15" x14ac:dyDescent="0.65">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3.15" x14ac:dyDescent="0.65">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3.15" x14ac:dyDescent="0.65">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3.15" x14ac:dyDescent="0.65">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3.15" x14ac:dyDescent="0.65">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3.15" x14ac:dyDescent="0.65">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3.15" x14ac:dyDescent="0.65">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3.15" x14ac:dyDescent="0.65">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3.15" x14ac:dyDescent="0.65">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3.15" x14ac:dyDescent="0.65">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3.15" x14ac:dyDescent="0.65">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3.15" x14ac:dyDescent="0.65">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3.15" x14ac:dyDescent="0.65">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3.15" x14ac:dyDescent="0.65">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3.15" x14ac:dyDescent="0.65">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3.15" x14ac:dyDescent="0.65">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3.15" x14ac:dyDescent="0.65">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3.15" x14ac:dyDescent="0.65">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3.15" x14ac:dyDescent="0.65">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3.15" x14ac:dyDescent="0.65">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3.15" x14ac:dyDescent="0.65">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3.15" x14ac:dyDescent="0.65">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3.15" x14ac:dyDescent="0.65">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3.15" x14ac:dyDescent="0.65">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3.15" x14ac:dyDescent="0.65">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3.15" x14ac:dyDescent="0.65">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3.15" x14ac:dyDescent="0.65">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3.15" x14ac:dyDescent="0.65">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3.15" x14ac:dyDescent="0.65">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3.15" x14ac:dyDescent="0.65">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3.15" x14ac:dyDescent="0.65">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3.15" x14ac:dyDescent="0.65">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3.15" x14ac:dyDescent="0.65">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3.15" x14ac:dyDescent="0.65">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3.15" x14ac:dyDescent="0.65">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3.15" x14ac:dyDescent="0.65">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3.15" x14ac:dyDescent="0.65">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3.15" x14ac:dyDescent="0.65">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3.15" x14ac:dyDescent="0.65">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3.15" x14ac:dyDescent="0.65">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3.15" x14ac:dyDescent="0.65">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3.15" x14ac:dyDescent="0.65">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3.15" x14ac:dyDescent="0.65">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3.15" x14ac:dyDescent="0.65">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3.15" x14ac:dyDescent="0.65">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3.15" x14ac:dyDescent="0.65">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3.15" x14ac:dyDescent="0.65">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3.15" x14ac:dyDescent="0.65">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3.15" x14ac:dyDescent="0.65">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3.15" x14ac:dyDescent="0.65">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3.15" x14ac:dyDescent="0.65">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3.15" x14ac:dyDescent="0.65">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3.15" x14ac:dyDescent="0.65">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3.15" x14ac:dyDescent="0.65">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3.15" x14ac:dyDescent="0.65">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3.15" x14ac:dyDescent="0.65">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3.15" x14ac:dyDescent="0.65">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3.15" x14ac:dyDescent="0.65">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3.15" x14ac:dyDescent="0.65">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3.15" x14ac:dyDescent="0.65">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3.15" x14ac:dyDescent="0.65">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3.15" x14ac:dyDescent="0.65">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3.15" x14ac:dyDescent="0.65">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3.15" x14ac:dyDescent="0.65">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3.15" x14ac:dyDescent="0.65">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3.15" x14ac:dyDescent="0.65">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3.15" x14ac:dyDescent="0.65">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3.15" x14ac:dyDescent="0.65">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3.15" x14ac:dyDescent="0.65">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3.15" x14ac:dyDescent="0.65">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3.15" x14ac:dyDescent="0.65">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3.15" x14ac:dyDescent="0.65">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3.15" x14ac:dyDescent="0.65">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3.15" x14ac:dyDescent="0.65">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3.15" x14ac:dyDescent="0.65">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3.15" x14ac:dyDescent="0.65">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3.15" x14ac:dyDescent="0.65">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3.15" x14ac:dyDescent="0.65">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3.15" x14ac:dyDescent="0.65">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3.15" x14ac:dyDescent="0.65">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3.15" x14ac:dyDescent="0.65">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3.15" x14ac:dyDescent="0.65">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3.15" x14ac:dyDescent="0.65">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3.15" x14ac:dyDescent="0.65">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3.15" x14ac:dyDescent="0.65">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3.15" x14ac:dyDescent="0.65">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3.15" x14ac:dyDescent="0.65">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3.15" x14ac:dyDescent="0.65">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3.15" x14ac:dyDescent="0.65">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3.15" x14ac:dyDescent="0.65">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3.15" x14ac:dyDescent="0.65">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3.15" x14ac:dyDescent="0.65">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3.15" x14ac:dyDescent="0.65">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3.15" x14ac:dyDescent="0.65">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3.15" x14ac:dyDescent="0.65">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3.15" x14ac:dyDescent="0.65">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3.15" x14ac:dyDescent="0.65">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3.15" x14ac:dyDescent="0.65">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3.15" x14ac:dyDescent="0.65">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3.15" x14ac:dyDescent="0.65">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3.15" x14ac:dyDescent="0.65">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3.15" x14ac:dyDescent="0.65">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3.15" x14ac:dyDescent="0.65">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3.15" x14ac:dyDescent="0.65">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3.15" x14ac:dyDescent="0.65">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3.15" x14ac:dyDescent="0.65">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3.15" x14ac:dyDescent="0.65">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3.15" x14ac:dyDescent="0.65">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3.15" x14ac:dyDescent="0.65">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3.15" x14ac:dyDescent="0.65">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3.15" x14ac:dyDescent="0.65">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3.15" x14ac:dyDescent="0.65">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3.15" x14ac:dyDescent="0.65">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3.15" x14ac:dyDescent="0.65">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3.15" x14ac:dyDescent="0.65">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3.15" x14ac:dyDescent="0.65">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3.15" x14ac:dyDescent="0.65">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3.15" x14ac:dyDescent="0.65">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3.15" x14ac:dyDescent="0.65">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3.15" x14ac:dyDescent="0.65">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3.15" x14ac:dyDescent="0.65">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3.15" x14ac:dyDescent="0.65">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3.15" x14ac:dyDescent="0.65">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3.15" x14ac:dyDescent="0.65">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3.15" x14ac:dyDescent="0.65">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3.15" x14ac:dyDescent="0.65">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3.15" x14ac:dyDescent="0.65">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3.15" x14ac:dyDescent="0.65">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3.15" x14ac:dyDescent="0.65">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3.15" x14ac:dyDescent="0.65">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3.15" x14ac:dyDescent="0.65">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3.15" x14ac:dyDescent="0.65">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3.15" x14ac:dyDescent="0.65">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3.15" x14ac:dyDescent="0.65">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3.15" x14ac:dyDescent="0.65">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3.15" x14ac:dyDescent="0.65">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3.15" x14ac:dyDescent="0.65">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3.15" x14ac:dyDescent="0.65">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3.15" x14ac:dyDescent="0.65">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3.15" x14ac:dyDescent="0.65">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3.15" x14ac:dyDescent="0.65">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3.15" x14ac:dyDescent="0.65">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3.15" x14ac:dyDescent="0.65">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3.15" x14ac:dyDescent="0.65">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3.15" x14ac:dyDescent="0.65">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3.15" x14ac:dyDescent="0.65">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3.15" x14ac:dyDescent="0.65">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3.15" x14ac:dyDescent="0.65">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3.15" x14ac:dyDescent="0.65">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3.15" x14ac:dyDescent="0.65">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3.15" x14ac:dyDescent="0.65">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3.15" x14ac:dyDescent="0.65">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3.15" x14ac:dyDescent="0.65">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3.15" x14ac:dyDescent="0.65">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3.15" x14ac:dyDescent="0.65">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3.15" x14ac:dyDescent="0.65">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3.15" x14ac:dyDescent="0.65">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3.15" x14ac:dyDescent="0.65">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3.15" x14ac:dyDescent="0.65">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3.15" x14ac:dyDescent="0.65">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3.15" x14ac:dyDescent="0.65">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3.15" x14ac:dyDescent="0.65">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3.15" x14ac:dyDescent="0.65">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3.15" x14ac:dyDescent="0.65">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3.15" x14ac:dyDescent="0.65">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3.15" x14ac:dyDescent="0.65">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3.15" x14ac:dyDescent="0.65">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3.15" x14ac:dyDescent="0.65">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65">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65">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65">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65">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65">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65">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65">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65">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65">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65">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65">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65">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65">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65">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65">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65">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65">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65">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65">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65">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65">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65">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65">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65">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65">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65">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65">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65">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65">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65">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65">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65">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65">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65">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65">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65">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65">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65">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65">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65">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65">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65">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65">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65">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65">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65">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65">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65">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65">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65">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65">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65">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65">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65">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65">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65">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65">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65">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65">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65">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65">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65">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65">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65">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65">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65">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65">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65">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65">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65">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65">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65">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65">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65">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65">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65">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65">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65">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65">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65">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65">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65">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65">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65">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65">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65">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65">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65">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65">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65">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65">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65">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65">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65">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65">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65">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65">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65">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65">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65">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65">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65">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65">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65">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65">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65">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65">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65">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65">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65">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65">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65">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65">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65">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65">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65">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65">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65">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65">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65">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65">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65">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65">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65">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65">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65">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65">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65">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65">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65">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65">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65">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65">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65">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65">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65">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65">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65">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65">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65">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65">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65">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65">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65">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65">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65">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65">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65">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65">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65">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65">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65">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65">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65">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65">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65">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65">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65">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65">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65">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65">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65">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65">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65">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65">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65">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65">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65">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65">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65">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65">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65">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65">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65">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65">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65">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65">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65">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65">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65">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65">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65">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65">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65">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65">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65">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65">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65">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65">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65">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65">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65">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65">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65">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65">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65">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65">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65">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65">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65">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65">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65">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65">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65">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65">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65">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65">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65">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65">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65">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65">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65">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65">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65">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65">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65">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65">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65">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65">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65">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65">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65">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65">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65">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65">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65">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65">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65">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65">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65">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65">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65">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65">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65">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65">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65">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65">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65">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65">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65">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65">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65">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65">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65">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65">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65">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65">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65">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65">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65">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65">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65">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65">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65">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65">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65">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65">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65">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65">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65">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65">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65">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65">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65">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65">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65">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65">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65">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65">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65">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65">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65">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65">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65">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65">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65">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65">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65">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65">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65">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65">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65">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65">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65">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65">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65">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65">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65">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65">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65">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65">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65">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65">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65">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65">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65">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65">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65">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65">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65">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65">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65">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65">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65">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65">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65">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65">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65">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65">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65">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65">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65">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65">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65">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65">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65">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65">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65">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65">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65">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65">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65">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65">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65">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65">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65">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65">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65">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65">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65">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65">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65">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65">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65">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65">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65">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65">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65">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65">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65">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65">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65">
      <c r="A699">
        <f t="shared" ref="A699:A705" si="275">+A698+1</f>
        <v>701</v>
      </c>
      <c r="B699" s="248"/>
      <c r="C699" s="45"/>
      <c r="D699" t="s">
        <v>925</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65">
      <c r="A700">
        <f t="shared" si="275"/>
        <v>702</v>
      </c>
      <c r="B700" s="248"/>
      <c r="C700" s="45"/>
      <c r="D700" t="s">
        <v>926</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65">
      <c r="A701">
        <f t="shared" si="275"/>
        <v>703</v>
      </c>
      <c r="B701" s="248"/>
      <c r="C701" s="45"/>
      <c r="D701" t="s">
        <v>927</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65">
      <c r="A702">
        <f t="shared" si="275"/>
        <v>704</v>
      </c>
      <c r="B702" s="248"/>
      <c r="C702" s="45"/>
      <c r="D702" t="s">
        <v>928</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65">
      <c r="A703">
        <f t="shared" si="275"/>
        <v>705</v>
      </c>
      <c r="B703" s="248"/>
      <c r="C703" s="45"/>
      <c r="D703" t="s">
        <v>929</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65">
      <c r="A704">
        <f t="shared" si="275"/>
        <v>706</v>
      </c>
      <c r="B704" s="248"/>
      <c r="C704" s="45"/>
      <c r="D704" t="s">
        <v>930</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65">
      <c r="A705">
        <f t="shared" si="275"/>
        <v>707</v>
      </c>
      <c r="B705" s="248"/>
      <c r="C705" s="45"/>
      <c r="D705" t="s">
        <v>931</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65">
      <c r="A706">
        <f t="shared" ref="A706:A714" si="288">+A705+1</f>
        <v>708</v>
      </c>
      <c r="B706" s="248"/>
      <c r="C706" s="45"/>
      <c r="D706" t="s">
        <v>932</v>
      </c>
      <c r="E706">
        <v>24</v>
      </c>
      <c r="F706">
        <f t="shared" ref="F706:F714"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65">
      <c r="A707">
        <f t="shared" si="288"/>
        <v>709</v>
      </c>
      <c r="B707" s="248"/>
      <c r="C707" s="45"/>
      <c r="D707" t="s">
        <v>933</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65">
      <c r="A708">
        <f t="shared" si="288"/>
        <v>710</v>
      </c>
      <c r="B708" s="248"/>
      <c r="C708" s="45"/>
      <c r="D708" t="s">
        <v>934</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65">
      <c r="A709">
        <f t="shared" si="288"/>
        <v>711</v>
      </c>
      <c r="B709" s="248"/>
      <c r="C709" s="45"/>
      <c r="D709" t="s">
        <v>935</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65">
      <c r="A710">
        <f t="shared" si="288"/>
        <v>712</v>
      </c>
      <c r="B710" s="248"/>
      <c r="C710" s="45"/>
      <c r="D710" t="s">
        <v>936</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65">
      <c r="A711">
        <f t="shared" si="288"/>
        <v>713</v>
      </c>
      <c r="B711" s="248"/>
      <c r="C711" s="45"/>
      <c r="D711" t="s">
        <v>937</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65">
      <c r="A712">
        <f t="shared" si="288"/>
        <v>714</v>
      </c>
      <c r="B712" s="248"/>
      <c r="C712" s="45"/>
      <c r="D712" t="s">
        <v>938</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65">
      <c r="A713">
        <f t="shared" si="288"/>
        <v>715</v>
      </c>
      <c r="B713" s="248"/>
      <c r="C713" s="45"/>
      <c r="D713" t="s">
        <v>939</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65">
      <c r="A714">
        <f t="shared" si="288"/>
        <v>716</v>
      </c>
      <c r="B714" s="248"/>
      <c r="C714" s="45"/>
      <c r="D714" t="s">
        <v>940</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65">
      <c r="B715" s="248"/>
      <c r="C715" s="45"/>
      <c r="G715" s="1"/>
      <c r="H715" s="129"/>
      <c r="I715" s="247"/>
      <c r="J715" s="129"/>
      <c r="K715" s="252"/>
      <c r="L715" s="275"/>
      <c r="M715" s="5"/>
      <c r="N715" s="252"/>
      <c r="O715" s="129"/>
      <c r="P715" s="129"/>
      <c r="Q715" s="6"/>
      <c r="R715" s="276"/>
      <c r="S715" s="238"/>
      <c r="T715" s="253"/>
      <c r="U715" s="278"/>
      <c r="V715" s="5"/>
      <c r="W715" s="27"/>
      <c r="X715" s="253"/>
      <c r="Y715" s="5"/>
      <c r="Z715" s="250"/>
    </row>
    <row r="716" spans="1:26" x14ac:dyDescent="0.65">
      <c r="B716" s="248"/>
      <c r="C716" s="45"/>
      <c r="G716" s="1"/>
      <c r="H716" s="128"/>
      <c r="I716" s="285"/>
      <c r="J716" s="128"/>
      <c r="K716" s="286"/>
      <c r="L716" s="287"/>
      <c r="M716" s="285"/>
      <c r="N716" s="286"/>
      <c r="O716" s="128"/>
      <c r="P716" s="285"/>
      <c r="Q716" s="288"/>
      <c r="R716" s="289"/>
      <c r="S716" s="288"/>
      <c r="T716" s="128"/>
      <c r="U716" s="290"/>
      <c r="V716" s="285"/>
      <c r="W716" s="285"/>
      <c r="X716" s="128"/>
      <c r="Y716" s="285"/>
      <c r="Z716" s="128"/>
    </row>
    <row r="717" spans="1:26" ht="7.5" customHeight="1" x14ac:dyDescent="0.65">
      <c r="H717" s="285"/>
      <c r="I717" s="285"/>
      <c r="J717" s="285"/>
      <c r="K717" s="285"/>
      <c r="L717" s="291"/>
      <c r="M717" s="285"/>
      <c r="N717" s="285"/>
      <c r="O717" s="285"/>
      <c r="P717" s="285"/>
      <c r="Q717" s="285"/>
      <c r="R717" s="291"/>
      <c r="S717" s="285"/>
      <c r="T717" s="285"/>
      <c r="U717" s="285"/>
      <c r="V717" s="285"/>
      <c r="W717" s="285"/>
      <c r="X717" s="128"/>
      <c r="Y717" s="285"/>
      <c r="Z717" s="128"/>
    </row>
    <row r="718" spans="1:26" x14ac:dyDescent="0.65">
      <c r="H718" s="285"/>
      <c r="I718" s="285"/>
      <c r="J718" s="285"/>
      <c r="K718" s="285"/>
      <c r="L718" s="291"/>
      <c r="M718" s="285"/>
      <c r="N718" s="285"/>
      <c r="O718" s="285"/>
      <c r="P718" s="285"/>
      <c r="Q718" s="285"/>
      <c r="R718" s="291"/>
      <c r="S718" s="285"/>
      <c r="T718" s="285"/>
      <c r="U718" s="285"/>
      <c r="V718" s="285"/>
      <c r="W718" s="285"/>
      <c r="X718" s="128"/>
      <c r="Y718" s="285"/>
      <c r="Z71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45" x14ac:dyDescent="0.65"/>
  <cols>
    <col min="3" max="3" width="11.140625" customWidth="1"/>
    <col min="8" max="8" width="4.85546875" bestFit="1" customWidth="1"/>
    <col min="9" max="9" width="6.5703125" bestFit="1" customWidth="1"/>
    <col min="10" max="10" width="7.7109375" bestFit="1" customWidth="1"/>
    <col min="11" max="11" width="5.5703125" bestFit="1" customWidth="1"/>
    <col min="12" max="13" width="5.640625" bestFit="1" customWidth="1"/>
    <col min="14" max="14" width="6.42578125" bestFit="1" customWidth="1"/>
    <col min="15" max="15" width="6.5703125" bestFit="1" customWidth="1"/>
    <col min="16" max="16" width="6.5" bestFit="1" customWidth="1"/>
    <col min="17" max="17" width="4.85546875" bestFit="1" customWidth="1"/>
    <col min="18" max="18" width="6.640625" bestFit="1" customWidth="1"/>
    <col min="19" max="19" width="5.5703125" bestFit="1" customWidth="1"/>
    <col min="20" max="20" width="4.92578125" bestFit="1" customWidth="1"/>
    <col min="23" max="23" width="5.640625" bestFit="1" customWidth="1"/>
    <col min="26" max="26" width="5" bestFit="1" customWidth="1"/>
    <col min="27" max="27" width="7.7109375" bestFit="1" customWidth="1"/>
    <col min="28" max="28" width="7.5703125" bestFit="1" customWidth="1"/>
    <col min="29" max="31" width="4.85546875" bestFit="1" customWidth="1"/>
    <col min="32" max="32" width="6.140625" bestFit="1" customWidth="1"/>
    <col min="33" max="34" width="4.85546875" bestFit="1" customWidth="1"/>
    <col min="35" max="35" width="6.5703125" bestFit="1" customWidth="1"/>
    <col min="36" max="36" width="6.5" bestFit="1" customWidth="1"/>
    <col min="37" max="39" width="4.85546875" bestFit="1" customWidth="1"/>
    <col min="40" max="40" width="4.5703125" customWidth="1"/>
    <col min="42" max="42" width="5" bestFit="1" customWidth="1"/>
    <col min="43" max="44" width="5" customWidth="1"/>
    <col min="45" max="45" width="7.7109375" bestFit="1" customWidth="1"/>
    <col min="46" max="46" width="7.5703125" bestFit="1" customWidth="1"/>
    <col min="47" max="48" width="4.85546875" bestFit="1" customWidth="1"/>
    <col min="49" max="49" width="4.85546875" customWidth="1"/>
    <col min="50" max="50" width="4.85546875" bestFit="1" customWidth="1"/>
    <col min="51" max="51" width="4.85546875" customWidth="1"/>
    <col min="52" max="52" width="6.140625" bestFit="1" customWidth="1"/>
    <col min="53" max="54" width="4.85546875" bestFit="1" customWidth="1"/>
    <col min="55" max="55" width="6.5703125" bestFit="1" customWidth="1"/>
    <col min="56" max="56" width="6.5703125" customWidth="1"/>
    <col min="57" max="57" width="6.5" bestFit="1" customWidth="1"/>
    <col min="58" max="58" width="4.85546875" bestFit="1" customWidth="1"/>
    <col min="59" max="59" width="4.85546875" customWidth="1"/>
    <col min="60" max="61" width="4.85546875" bestFit="1" customWidth="1"/>
    <col min="62" max="62" width="4.5703125" customWidth="1"/>
    <col min="64" max="64" width="5" bestFit="1" customWidth="1"/>
    <col min="65" max="66" width="5" customWidth="1"/>
    <col min="67" max="67" width="7.7109375" bestFit="1" customWidth="1"/>
    <col min="68" max="68" width="7.5703125" bestFit="1" customWidth="1"/>
    <col min="69" max="70" width="4.85546875" bestFit="1" customWidth="1"/>
    <col min="71" max="72" width="4.85546875" customWidth="1"/>
    <col min="73" max="73" width="4.85546875" bestFit="1" customWidth="1"/>
    <col min="74" max="74" width="4.85546875" customWidth="1"/>
    <col min="75" max="75" width="6.140625" bestFit="1" customWidth="1"/>
    <col min="76" max="77" width="4.85546875" bestFit="1" customWidth="1"/>
    <col min="78" max="78" width="6.5703125" bestFit="1" customWidth="1"/>
    <col min="79" max="79" width="6.5703125" customWidth="1"/>
    <col min="80" max="80" width="6.5" bestFit="1" customWidth="1"/>
    <col min="81" max="81" width="4.85546875" bestFit="1" customWidth="1"/>
    <col min="82" max="82" width="4.85546875" customWidth="1"/>
    <col min="83" max="84" width="4.85546875" bestFit="1" customWidth="1"/>
    <col min="85" max="85" width="4.85546875" customWidth="1"/>
    <col min="86" max="89" width="4.85546875" bestFit="1" customWidth="1"/>
  </cols>
  <sheetData>
    <row r="4" spans="2:90" x14ac:dyDescent="0.65">
      <c r="B4" s="321" t="s">
        <v>2</v>
      </c>
      <c r="C4" s="32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21" t="s">
        <v>38</v>
      </c>
      <c r="CI4" s="321"/>
      <c r="CJ4" s="321"/>
      <c r="CK4" s="321"/>
      <c r="CL4" s="321"/>
    </row>
    <row r="5" spans="2:90" x14ac:dyDescent="0.65">
      <c r="B5" t="s">
        <v>3</v>
      </c>
      <c r="C5" t="s">
        <v>1</v>
      </c>
      <c r="D5" s="321" t="s">
        <v>4</v>
      </c>
      <c r="E5" s="32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65">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65">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65">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65">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65">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65">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65">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65">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65">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65">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65">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65">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65">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65">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2022-07-01T06:17:11Z</dcterms:modified>
</cp:coreProperties>
</file>