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8A9B3BA-A61E-430C-AC45-29A3D782C9BE}"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70" i="5" l="1"/>
  <c r="CT970" i="5"/>
  <c r="CS970" i="5"/>
  <c r="CR970" i="5"/>
  <c r="CQ970" i="5"/>
  <c r="CP970" i="5"/>
  <c r="CO970" i="5"/>
  <c r="CN970" i="5"/>
  <c r="CM970" i="5"/>
  <c r="CL970" i="5"/>
  <c r="CK970" i="5"/>
  <c r="CJ970" i="5"/>
  <c r="CI970" i="5"/>
  <c r="CH970" i="5"/>
  <c r="CG970" i="5"/>
  <c r="CF970" i="5"/>
  <c r="CE970" i="5"/>
  <c r="CD970" i="5"/>
  <c r="CC970" i="5"/>
  <c r="CB970" i="5"/>
  <c r="CA970" i="5"/>
  <c r="BZ970" i="5"/>
  <c r="BY970" i="5"/>
  <c r="BX970" i="5"/>
  <c r="BW970" i="5"/>
  <c r="BV970" i="5"/>
  <c r="BT970" i="5"/>
  <c r="BS970" i="5"/>
  <c r="BR970" i="5"/>
  <c r="BQ970" i="5"/>
  <c r="BP970" i="5"/>
  <c r="BM970" i="5"/>
  <c r="BL970" i="5"/>
  <c r="BI970" i="5"/>
  <c r="BH970" i="5"/>
  <c r="BG970" i="5"/>
  <c r="BF970" i="5"/>
  <c r="BE970" i="5"/>
  <c r="BJ970" i="5" s="1"/>
  <c r="BN970" i="5" s="1"/>
  <c r="BD970" i="5"/>
  <c r="BC970" i="5"/>
  <c r="BA970" i="5"/>
  <c r="AZ970" i="5"/>
  <c r="AX970" i="5"/>
  <c r="AW970" i="5"/>
  <c r="Y970" i="5"/>
  <c r="Z970" i="5"/>
  <c r="AF971" i="2"/>
  <c r="AE971" i="2"/>
  <c r="AB971" i="2"/>
  <c r="AA971" i="2"/>
  <c r="Z971" i="2"/>
  <c r="Y971" i="2"/>
  <c r="X971" i="2"/>
  <c r="W971" i="2"/>
  <c r="P971" i="2"/>
  <c r="O971" i="2"/>
  <c r="M971" i="2"/>
  <c r="K971" i="2"/>
  <c r="H971" i="2"/>
  <c r="AJ733" i="7"/>
  <c r="AI733" i="7"/>
  <c r="AG733" i="7"/>
  <c r="J733" i="7"/>
  <c r="B733" i="7" s="1"/>
  <c r="AK733" i="7" s="1"/>
  <c r="AH733" i="7" s="1"/>
  <c r="Y774" i="6"/>
  <c r="Z774" i="6" s="1"/>
  <c r="V774" i="6"/>
  <c r="X774" i="6" s="1"/>
  <c r="U774" i="6"/>
  <c r="T774" i="6"/>
  <c r="S774" i="6"/>
  <c r="R774" i="6"/>
  <c r="N774" i="6"/>
  <c r="L774" i="6"/>
  <c r="K774" i="6"/>
  <c r="I774" i="6"/>
  <c r="W774" i="6" s="1"/>
  <c r="F774" i="6"/>
  <c r="A774" i="6"/>
  <c r="AU970" i="5"/>
  <c r="AS970" i="5"/>
  <c r="AQ970" i="5"/>
  <c r="AO970" i="5"/>
  <c r="AM970" i="5"/>
  <c r="AK970" i="5"/>
  <c r="AI970" i="5"/>
  <c r="AG970" i="5"/>
  <c r="AD970" i="5"/>
  <c r="AE970" i="5" s="1"/>
  <c r="AC970" i="5"/>
  <c r="AB970" i="5"/>
  <c r="AA970" i="5"/>
  <c r="C970" i="5"/>
  <c r="D970" i="5" s="1"/>
  <c r="CR969" i="5"/>
  <c r="CL969" i="5"/>
  <c r="CJ969" i="5"/>
  <c r="CI969" i="5"/>
  <c r="CF969" i="5"/>
  <c r="CE969" i="5"/>
  <c r="CD969" i="5"/>
  <c r="CC969" i="5"/>
  <c r="CB969" i="5"/>
  <c r="CA969" i="5"/>
  <c r="BZ969" i="5"/>
  <c r="BY969" i="5"/>
  <c r="BX969" i="5"/>
  <c r="BV969" i="5"/>
  <c r="BT969" i="5"/>
  <c r="BS969" i="5"/>
  <c r="BR969" i="5"/>
  <c r="BQ969" i="5"/>
  <c r="BM969" i="5"/>
  <c r="BL969" i="5"/>
  <c r="BK969" i="5" s="1"/>
  <c r="BH969" i="5"/>
  <c r="BF969" i="5"/>
  <c r="AX969" i="5"/>
  <c r="AF970" i="2"/>
  <c r="AE970" i="2"/>
  <c r="AA970" i="2"/>
  <c r="Z970" i="2"/>
  <c r="X970" i="2"/>
  <c r="W970" i="2"/>
  <c r="P970" i="2"/>
  <c r="AJ732" i="7"/>
  <c r="AI732" i="7"/>
  <c r="AG732" i="7"/>
  <c r="J732" i="7"/>
  <c r="B732" i="7" s="1"/>
  <c r="AK732" i="7" s="1"/>
  <c r="AH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Q968" i="5"/>
  <c r="CL968" i="5"/>
  <c r="CI968" i="5"/>
  <c r="CF968" i="5"/>
  <c r="CE968" i="5"/>
  <c r="CD968" i="5"/>
  <c r="CC968" i="5"/>
  <c r="CB968" i="5"/>
  <c r="CA968" i="5"/>
  <c r="BZ968" i="5"/>
  <c r="BY968" i="5"/>
  <c r="BX968" i="5"/>
  <c r="BT968" i="5"/>
  <c r="BS968" i="5"/>
  <c r="BR968" i="5"/>
  <c r="BQ968" i="5"/>
  <c r="BM968" i="5"/>
  <c r="BK968" i="5" s="1"/>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AH729" i="7" s="1"/>
  <c r="BK970" i="5" l="1"/>
  <c r="BO970" i="5"/>
  <c r="I971" i="2"/>
  <c r="CG969" i="5"/>
  <c r="CH967" i="5"/>
  <c r="CH969" i="5"/>
  <c r="CP969" i="5"/>
  <c r="CQ969" i="5"/>
  <c r="BE969" i="5"/>
  <c r="BJ969" i="5" s="1"/>
  <c r="BN969" i="5" s="1"/>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2" i="5" l="1"/>
  <c r="AT982" i="5"/>
  <c r="AV982" i="5"/>
  <c r="AP982" i="5"/>
  <c r="AJ982" i="5"/>
  <c r="AN982"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1" i="5"/>
  <c r="BE919" i="5"/>
  <c r="BJ919" i="5" s="1"/>
  <c r="BN919" i="5" s="1"/>
  <c r="BE921" i="5"/>
  <c r="BJ921" i="5" s="1"/>
  <c r="BN921" i="5" s="1"/>
  <c r="BK920" i="5"/>
  <c r="CG920" i="5"/>
  <c r="AP980"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75"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75"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1" i="5" l="1"/>
  <c r="CQ889" i="5"/>
  <c r="AJ981" i="5"/>
  <c r="AT981" i="5"/>
  <c r="CK889" i="5"/>
  <c r="CS889" i="5"/>
  <c r="AU975" i="5"/>
  <c r="CJ889" i="5"/>
  <c r="AH981"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80" i="5" l="1"/>
  <c r="AN979"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7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80" i="5" l="1"/>
  <c r="AT980" i="5"/>
  <c r="AV980" i="5"/>
  <c r="CK858" i="5"/>
  <c r="BV858" i="5"/>
  <c r="AH980"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7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7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76" i="5"/>
  <c r="AE839" i="2"/>
  <c r="AA839" i="2"/>
  <c r="Z839" i="2"/>
  <c r="X839" i="2"/>
  <c r="W839" i="2"/>
  <c r="P839" i="2"/>
  <c r="O740" i="7"/>
  <c r="G74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7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79" i="5" l="1"/>
  <c r="AJ979" i="5"/>
  <c r="AT979" i="5"/>
  <c r="AV977" i="5"/>
  <c r="AV979" i="5"/>
  <c r="CK828" i="5"/>
  <c r="AJ977"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7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78" i="5" l="1"/>
  <c r="AT978" i="5"/>
  <c r="AJ978" i="5"/>
  <c r="AP978" i="5"/>
  <c r="AH978" i="5"/>
  <c r="AV978" i="5"/>
  <c r="CK797" i="5"/>
  <c r="AJ976" i="5"/>
  <c r="AV97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75" i="5"/>
  <c r="AJ975"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7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77" i="5"/>
  <c r="AS581" i="5"/>
  <c r="CU581" i="5" s="1"/>
  <c r="AG581" i="5"/>
  <c r="CK581" i="5" s="1"/>
  <c r="X74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4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4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4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74"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7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75" i="5"/>
  <c r="CL378" i="5" l="1"/>
  <c r="CI378" i="5"/>
  <c r="CE378" i="5"/>
  <c r="CD378" i="5"/>
  <c r="CC378" i="5"/>
  <c r="CB378" i="5"/>
  <c r="CA378" i="5"/>
  <c r="BZ378" i="5"/>
  <c r="BY378" i="5"/>
  <c r="BX378" i="5"/>
  <c r="BT378" i="5"/>
  <c r="BS378" i="5"/>
  <c r="BR378" i="5"/>
  <c r="BQ378" i="5"/>
  <c r="BL378" i="5"/>
  <c r="BM378" i="5"/>
  <c r="BH378" i="5"/>
  <c r="BF378" i="5"/>
  <c r="BB975"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H116" i="7" l="1"/>
  <c r="BK354" i="5"/>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4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40" i="7"/>
  <c r="AD740" i="7"/>
  <c r="AB740" i="7"/>
  <c r="Y740" i="7"/>
  <c r="N740" i="7"/>
  <c r="E74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4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7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7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7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7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69" i="5" l="1"/>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40" i="7"/>
  <c r="T740" i="7"/>
  <c r="R740" i="7"/>
  <c r="Z740" i="7"/>
  <c r="AC74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40" i="7"/>
  <c r="AJ371" i="7"/>
  <c r="S740" i="7"/>
  <c r="B371" i="7"/>
  <c r="AK371" i="7" s="1"/>
  <c r="U740"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40" i="7"/>
  <c r="K740" i="7"/>
  <c r="AJ392" i="7"/>
  <c r="I740"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Y970" i="2" l="1"/>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I963" i="2"/>
  <c r="AB962" i="2"/>
  <c r="I962" i="2"/>
  <c r="AB961" i="2"/>
  <c r="I961" i="2"/>
  <c r="AB960" i="2"/>
  <c r="I960" i="2"/>
  <c r="W574" i="6"/>
  <c r="I575" i="6"/>
  <c r="AB970" i="2" l="1"/>
  <c r="I970" i="2"/>
  <c r="AB969" i="2"/>
  <c r="I969" i="2"/>
  <c r="AB968" i="2"/>
  <c r="I968" i="2"/>
  <c r="AB967" i="2"/>
  <c r="I967" i="2"/>
  <c r="AB966" i="2"/>
  <c r="I966" i="2"/>
  <c r="AB965" i="2"/>
  <c r="I965" i="2"/>
  <c r="AB964" i="2"/>
  <c r="I964" i="2"/>
  <c r="W575" i="6"/>
  <c r="I576" i="6"/>
  <c r="W576" i="6" l="1"/>
  <c r="I577" i="6"/>
  <c r="F740" i="7"/>
  <c r="AJ536" i="7"/>
  <c r="H740" i="7"/>
  <c r="AI536" i="7"/>
  <c r="B536" i="7"/>
  <c r="AK536" i="7" s="1"/>
  <c r="L74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40" i="7"/>
  <c r="B573" i="7"/>
  <c r="AK573" i="7" s="1"/>
  <c r="AJ573" i="7"/>
  <c r="B74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s="1"/>
</calcChain>
</file>

<file path=xl/sharedStrings.xml><?xml version="1.0" encoding="utf-8"?>
<sst xmlns="http://schemas.openxmlformats.org/spreadsheetml/2006/main" count="1317" uniqueCount="977">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</sst>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国家衛健委発表に基づく感染状況!$AE$374:$AE$976</c:f>
              <c:numCache>
                <c:formatCode>m"月"d"日"</c:formatCode>
                <c:ptCount val="6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numCache>
            </c:numRef>
          </c:cat>
          <c:val>
            <c:numRef>
              <c:f>国家衛健委発表に基づく感染状況!$AF$374:$AF$976</c:f>
              <c:numCache>
                <c:formatCode>#,##0_);[Red]\(#,##0\)</c:formatCode>
                <c:ptCount val="6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香港マカオ台湾の患者・海外輸入症例・無症状病原体保有者!$CN$189:$CN$973</c:f>
              <c:numCache>
                <c:formatCode>m"月"d"日"</c:formatCode>
                <c:ptCount val="7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香港マカオ台湾の患者・海外輸入症例・無症状病原体保有者!$CO$189:$CO$973</c:f>
              <c:numCache>
                <c:formatCode>General</c:formatCode>
                <c:ptCount val="7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省市別輸入症例数変化!$D$2:$D$737</c:f>
              <c:numCache>
                <c:formatCode>General</c:formatCode>
                <c:ptCount val="7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省市別輸入症例数変化!$E$2:$E$737</c:f>
              <c:numCache>
                <c:formatCode>General</c:formatCode>
                <c:ptCount val="7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省市別輸入症例数変化!$F$2:$F$737</c:f>
              <c:numCache>
                <c:formatCode>General</c:formatCode>
                <c:ptCount val="7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省市別輸入症例数変化!$G$2:$G$737</c:f>
              <c:numCache>
                <c:formatCode>General</c:formatCode>
                <c:ptCount val="73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省市別輸入症例数変化!$H$2:$H$737</c:f>
              <c:numCache>
                <c:formatCode>General</c:formatCode>
                <c:ptCount val="73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省市別輸入症例数変化!$I$2:$I$737</c:f>
              <c:numCache>
                <c:formatCode>General</c:formatCode>
                <c:ptCount val="7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省市別輸入症例数変化!$C$2:$C$737</c:f>
              <c:numCache>
                <c:formatCode>m"月"d"日"</c:formatCode>
                <c:ptCount val="7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省市別輸入症例数変化!$J$2:$J$737</c:f>
              <c:numCache>
                <c:formatCode>0_);[Red]\(0\)</c:formatCode>
                <c:ptCount val="73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香港マカオ台湾の患者・海外輸入症例・無症状病原体保有者!$AX$169:$AX$973</c:f>
              <c:numCache>
                <c:formatCode>m"月"d"日"</c:formatCode>
                <c:ptCount val="8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numCache>
            </c:numRef>
          </c:cat>
          <c:val>
            <c:numRef>
              <c:f>香港マカオ台湾の患者・海外輸入症例・無症状病原体保有者!$AY$169:$AY$973</c:f>
              <c:numCache>
                <c:formatCode>General</c:formatCode>
                <c:ptCount val="80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香港マカオ台湾の患者・海外輸入症例・無症状病原体保有者!$AX$169:$AX$973</c:f>
              <c:numCache>
                <c:formatCode>m"月"d"日"</c:formatCode>
                <c:ptCount val="8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numCache>
            </c:numRef>
          </c:cat>
          <c:val>
            <c:numRef>
              <c:f>香港マカオ台湾の患者・海外輸入症例・無症状病原体保有者!$BB$169:$BB$973</c:f>
              <c:numCache>
                <c:formatCode>General</c:formatCode>
                <c:ptCount val="80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香港マカオ台湾の患者・海外輸入症例・無症状病原体保有者!$AX$169:$AX$973</c:f>
              <c:numCache>
                <c:formatCode>m"月"d"日"</c:formatCode>
                <c:ptCount val="8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numCache>
            </c:numRef>
          </c:cat>
          <c:val>
            <c:numRef>
              <c:f>香港マカオ台湾の患者・海外輸入症例・無症状病原体保有者!$AZ$169:$AZ$973</c:f>
              <c:numCache>
                <c:formatCode>General</c:formatCode>
                <c:ptCount val="80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香港マカオ台湾の患者・海外輸入症例・無症状病原体保有者!$AX$169:$AX$973</c:f>
              <c:numCache>
                <c:formatCode>m"月"d"日"</c:formatCode>
                <c:ptCount val="8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numCache>
            </c:numRef>
          </c:cat>
          <c:val>
            <c:numRef>
              <c:f>香港マカオ台湾の患者・海外輸入症例・無症状病原体保有者!$BC$169:$BC$973</c:f>
              <c:numCache>
                <c:formatCode>General</c:formatCode>
                <c:ptCount val="80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157101967226402"/>
          <c:y val="0.33038514576864619"/>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香港マカオ台湾の患者・海外輸入症例・無症状病原体保有者!$CR$485:$CR$973</c:f>
              <c:numCache>
                <c:formatCode>m"月"d"日"</c:formatCode>
                <c:ptCount val="4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numCache>
            </c:numRef>
          </c:cat>
          <c:val>
            <c:numRef>
              <c:f>香港マカオ台湾の患者・海外輸入症例・無症状病原体保有者!$CS$485:$CS$973</c:f>
              <c:numCache>
                <c:formatCode>General</c:formatCode>
                <c:ptCount val="4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香港マカオ台湾の患者・海外輸入症例・無症状病原体保有者!$CR$485:$CR$973</c:f>
              <c:numCache>
                <c:formatCode>m"月"d"日"</c:formatCode>
                <c:ptCount val="4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numCache>
            </c:numRef>
          </c:cat>
          <c:val>
            <c:numRef>
              <c:f>香港マカオ台湾の患者・海外輸入症例・無症状病原体保有者!$CT$485:$CT$973</c:f>
              <c:numCache>
                <c:formatCode>General</c:formatCode>
                <c:ptCount val="4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香港マカオ台湾の患者・海外輸入症例・無症状病原体保有者!$BJ$97:$BJ$972</c:f>
              <c:numCache>
                <c:formatCode>m"月"d"日"</c:formatCode>
                <c:ptCount val="8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numCache>
            </c:numRef>
          </c:cat>
          <c:val>
            <c:numRef>
              <c:f>香港マカオ台湾の患者・海外輸入症例・無症状病原体保有者!$BK$97:$BK$972</c:f>
              <c:numCache>
                <c:formatCode>General</c:formatCode>
                <c:ptCount val="8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香港マカオ台湾の患者・海外輸入症例・無症状病原体保有者!$BJ$97:$BJ$972</c:f>
              <c:numCache>
                <c:formatCode>m"月"d"日"</c:formatCode>
                <c:ptCount val="8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numCache>
            </c:numRef>
          </c:cat>
          <c:val>
            <c:numRef>
              <c:f>香港マカオ台湾の患者・海外輸入症例・無症状病原体保有者!$BL$97:$BL$972</c:f>
              <c:numCache>
                <c:formatCode>General</c:formatCode>
                <c:ptCount val="8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香港マカオ台湾の患者・海外輸入症例・無症状病原体保有者!$CM$29:$CM$973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香港マカオ台湾の患者・海外輸入症例・無症状病原体保有者!$CK$29:$CK$973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香港マカオ台湾の患者・海外輸入症例・無症状病原体保有者!$CJ$29:$CJ$973</c:f>
              <c:numCache>
                <c:formatCode>General</c:formatCode>
                <c:ptCount val="9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香港マカオ台湾の患者・海外輸入症例・無症状病原体保有者!$CK$29:$CK$973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香港マカオ台湾の患者・海外輸入症例・無症状病原体保有者!$CI$29:$CI$973</c15:sqref>
                        </c15:formulaRef>
                      </c:ext>
                    </c:extLst>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extLst>
                      <c:ext uri="{02D57815-91ED-43cb-92C2-25804820EDAC}">
                        <c15:formulaRef>
                          <c15:sqref>香港マカオ台湾の患者・海外輸入症例・無症状病原体保有者!$CJ$29:$CJ$973</c15:sqref>
                        </c15:formulaRef>
                      </c:ext>
                    </c:extLst>
                    <c:numCache>
                      <c:formatCode>General</c:formatCode>
                      <c:ptCount val="9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国家衛健委発表に基づく感染状況!$AE$374:$AE$976</c:f>
              <c:numCache>
                <c:formatCode>m"月"d"日"</c:formatCode>
                <c:ptCount val="6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numCache>
            </c:numRef>
          </c:cat>
          <c:val>
            <c:numRef>
              <c:f>国家衛健委発表に基づく感染状況!$AF$374:$AF$976</c:f>
              <c:numCache>
                <c:formatCode>#,##0_);[Red]\(#,##0\)</c:formatCode>
                <c:ptCount val="6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省市別輸入症例数変化!$AH$2:$AH$736</c:f>
              <c:numCache>
                <c:formatCode>0_);[Red]\(0\)</c:formatCode>
                <c:ptCount val="73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省市別輸入症例数変化!$AI$2:$AI$736</c:f>
              <c:numCache>
                <c:formatCode>0_);[Red]\(0\)</c:formatCode>
                <c:ptCount val="73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省市別輸入症例数変化!$AG$2:$AG$736</c:f>
              <c:numCache>
                <c:formatCode>m"月"d"日"</c:formatCode>
                <c:ptCount val="7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numCache>
            </c:numRef>
          </c:cat>
          <c:val>
            <c:numRef>
              <c:f>省市別輸入症例数変化!$AJ$2:$AJ$736</c:f>
              <c:numCache>
                <c:formatCode>General</c:formatCode>
                <c:ptCount val="7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香港マカオ台湾の患者・海外輸入症例・無症状病原体保有者!$BR$29:$BR$973</c:f>
              <c:numCache>
                <c:formatCode>General</c:formatCode>
                <c:ptCount val="9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香港マカオ台湾の患者・海外輸入症例・無症状病原体保有者!$BS$29:$BS$973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香港マカオ台湾の患者・海外輸入症例・無症状病原体保有者!$BT$29:$BT$973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香港マカオ台湾の患者・海外輸入症例・無症状病原体保有者!$CQ$189:$CQ$972</c:f>
              <c:numCache>
                <c:formatCode>General</c:formatCode>
                <c:ptCount val="7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香港マカオ台湾の患者・海外輸入症例・無症状病原体保有者!$CN$189:$CN$973</c:f>
              <c:numCache>
                <c:formatCode>m"月"d"日"</c:formatCode>
                <c:ptCount val="7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香港マカオ台湾の患者・海外輸入症例・無症状病原体保有者!$CO$189:$CO$973</c:f>
              <c:numCache>
                <c:formatCode>General</c:formatCode>
                <c:ptCount val="7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香港マカオ台湾の患者・海外輸入症例・無症状病原体保有者!$BJ$97:$BJ$972</c:f>
              <c:numCache>
                <c:formatCode>m"月"d"日"</c:formatCode>
                <c:ptCount val="8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numCache>
            </c:numRef>
          </c:cat>
          <c:val>
            <c:numRef>
              <c:f>香港マカオ台湾の患者・海外輸入症例・無症状病原体保有者!$BL$97:$BL$972</c:f>
              <c:numCache>
                <c:formatCode>General</c:formatCode>
                <c:ptCount val="8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香港マカオ台湾の患者・海外輸入症例・無症状病原体保有者!$BJ$97:$BJ$972</c:f>
              <c:numCache>
                <c:formatCode>m"月"d"日"</c:formatCode>
                <c:ptCount val="8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numCache>
            </c:numRef>
          </c:cat>
          <c:val>
            <c:numRef>
              <c:f>香港マカオ台湾の患者・海外輸入症例・無症状病原体保有者!$BK$97:$BK$972</c:f>
              <c:numCache>
                <c:formatCode>General</c:formatCode>
                <c:ptCount val="8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国家衛健委発表に基づく感染状況!$W$27:$W$976</c:f>
              <c:numCache>
                <c:formatCode>m"月"d"日"</c:formatCode>
                <c:ptCount val="9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numCache>
            </c:numRef>
          </c:cat>
          <c:val>
            <c:numRef>
              <c:f>国家衛健委発表に基づく感染状況!$X$27:$X$976</c:f>
              <c:numCache>
                <c:formatCode>#,##0_);[Red]\(#,##0\)</c:formatCode>
                <c:ptCount val="9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国家衛健委発表に基づく感染状況!$W$27:$W$976</c:f>
              <c:numCache>
                <c:formatCode>m"月"d"日"</c:formatCode>
                <c:ptCount val="9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numCache>
            </c:numRef>
          </c:cat>
          <c:val>
            <c:numRef>
              <c:f>国家衛健委発表に基づく感染状況!$Y$27:$Y$976</c:f>
              <c:numCache>
                <c:formatCode>General</c:formatCode>
                <c:ptCount val="9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香港マカオ台湾の患者・海外輸入症例・無症状病原体保有者!$CQ$189:$CQ$972</c:f>
              <c:numCache>
                <c:formatCode>General</c:formatCode>
                <c:ptCount val="7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香港マカオ台湾の患者・海外輸入症例・無症状病原体保有者!$CN$189:$CN$973</c:f>
              <c:numCache>
                <c:formatCode>m"月"d"日"</c:formatCode>
                <c:ptCount val="7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香港マカオ台湾の患者・海外輸入症例・無症状病原体保有者!$CO$189:$CO$973</c:f>
              <c:numCache>
                <c:formatCode>General</c:formatCode>
                <c:ptCount val="7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新疆の情況!$U$7:$U$777</c:f>
              <c:strCache>
                <c:ptCount val="76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8月19日</c:v>
                </c:pt>
                <c:pt idx="767">
                  <c:v>8月20日</c:v>
                </c:pt>
              </c:strCache>
            </c:strRef>
          </c:cat>
          <c:val>
            <c:numRef>
              <c:f>新疆の情況!$V$7:$V$777</c:f>
              <c:numCache>
                <c:formatCode>General</c:formatCode>
                <c:ptCount val="77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新疆の情況!$U$7:$U$777</c:f>
              <c:strCache>
                <c:ptCount val="76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8月19日</c:v>
                </c:pt>
                <c:pt idx="767">
                  <c:v>8月20日</c:v>
                </c:pt>
              </c:strCache>
            </c:strRef>
          </c:cat>
          <c:val>
            <c:numRef>
              <c:f>新疆の情況!$W$7:$W$777</c:f>
              <c:numCache>
                <c:formatCode>General</c:formatCode>
                <c:ptCount val="77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国家衛健委発表に基づく感染状況!$W$27:$W$977</c:f>
              <c:numCache>
                <c:formatCode>m"月"d"日"</c:formatCode>
                <c:ptCount val="9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numCache>
            </c:numRef>
          </c:cat>
          <c:val>
            <c:numRef>
              <c:f>国家衛健委発表に基づく感染状況!$X$27:$X$977</c:f>
              <c:numCache>
                <c:formatCode>#,##0_);[Red]\(#,##0\)</c:formatCode>
                <c:ptCount val="9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国家衛健委発表に基づく感染状況!$W$27:$W$977</c:f>
              <c:numCache>
                <c:formatCode>m"月"d"日"</c:formatCode>
                <c:ptCount val="9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numCache>
            </c:numRef>
          </c:cat>
          <c:val>
            <c:numRef>
              <c:f>国家衛健委発表に基づく感染状況!$Y$27:$Y$977</c:f>
              <c:numCache>
                <c:formatCode>General</c:formatCode>
                <c:ptCount val="9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香港マカオ台湾の患者・海外輸入症例・無症状病原体保有者!$BE$70:$BE$973</c:f>
              <c:numCache>
                <c:formatCode>m"月"d"日"</c:formatCode>
                <c:ptCount val="9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numCache>
            </c:numRef>
          </c:cat>
          <c:val>
            <c:numRef>
              <c:f>香港マカオ台湾の患者・海外輸入症例・無症状病原体保有者!$BF$70:$BF$973</c:f>
              <c:numCache>
                <c:formatCode>General</c:formatCode>
                <c:ptCount val="9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香港マカオ台湾の患者・海外輸入症例・無症状病原体保有者!$BE$70:$BE$973</c:f>
              <c:numCache>
                <c:formatCode>m"月"d"日"</c:formatCode>
                <c:ptCount val="9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numCache>
            </c:numRef>
          </c:cat>
          <c:val>
            <c:numRef>
              <c:f>香港マカオ台湾の患者・海外輸入症例・無症状病原体保有者!$BG$70:$BG$973</c:f>
              <c:numCache>
                <c:formatCode>General</c:formatCode>
                <c:ptCount val="9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香港マカオ台湾の患者・海外輸入症例・無症状病原体保有者!$BY$29:$BY$973</c:f>
              <c:numCache>
                <c:formatCode>General</c:formatCode>
                <c:ptCount val="9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香港マカオ台湾の患者・海外輸入症例・無症状病原体保有者!$BZ$29:$BZ$973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香港マカオ台湾の患者・海外輸入症例・無症状病原体保有者!$CA$29:$CA$973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香港マカオ台湾の患者・海外輸入症例・無症状病原体保有者!$CC$29:$CC$973</c:f>
              <c:numCache>
                <c:formatCode>General</c:formatCode>
                <c:ptCount val="9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香港マカオ台湾の患者・海外輸入症例・無症状病原体保有者!$CD$29:$CD$973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香港マカオ台湾の患者・海外輸入症例・無症状病原体保有者!$CE$29:$CE$973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香港マカオ台湾の患者・海外輸入症例・無症状病原体保有者!$CM$29:$CM$973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香港マカオ台湾の患者・海外輸入症例・無症状病原体保有者!$CJ$29:$CJ$973</c:f>
              <c:numCache>
                <c:formatCode>General</c:formatCode>
                <c:ptCount val="9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香港マカオ台湾の患者・海外輸入症例・無症状病原体保有者!$CI$29:$CI$973</c:f>
              <c:numCache>
                <c:formatCode>m"月"d"日"</c:formatCode>
                <c:ptCount val="9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numCache>
            </c:numRef>
          </c:cat>
          <c:val>
            <c:numRef>
              <c:f>香港マカオ台湾の患者・海外輸入症例・無症状病原体保有者!$CK$29:$CK$973</c:f>
              <c:numCache>
                <c:formatCode>General</c:formatCode>
                <c:ptCount val="9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香港マカオ台湾の患者・海外輸入症例・無症状病原体保有者!$CP$189:$CP$972</c:f>
              <c:numCache>
                <c:formatCode>m"月"d"日"</c:formatCode>
                <c:ptCount val="7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numCache>
            </c:numRef>
          </c:cat>
          <c:val>
            <c:numRef>
              <c:f>香港マカオ台湾の患者・海外輸入症例・無症状病原体保有者!$CQ$189:$CQ$972</c:f>
              <c:numCache>
                <c:formatCode>General</c:formatCode>
                <c:ptCount val="7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95"/>
  <sheetViews>
    <sheetView zoomScale="115" zoomScaleNormal="115" workbookViewId="0">
      <pane xSplit="2" ySplit="5" topLeftCell="C963" activePane="bottomRight" state="frozen"/>
      <selection pane="topRight" activeCell="C1" sqref="C1"/>
      <selection pane="bottomLeft" activeCell="A8" sqref="A8"/>
      <selection pane="bottomRight" activeCell="C972" sqref="C9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c r="C972" s="48"/>
      <c r="D972" s="84"/>
      <c r="E972" s="110"/>
      <c r="F972" s="57"/>
      <c r="G972" s="48"/>
      <c r="H972" s="89"/>
      <c r="I972" s="89"/>
      <c r="J972" s="48"/>
      <c r="K972" s="56"/>
      <c r="L972" s="48"/>
      <c r="M972" s="89"/>
      <c r="N972" s="48"/>
      <c r="O972" s="89"/>
      <c r="P972" s="111"/>
      <c r="Q972" s="57"/>
      <c r="R972" s="48"/>
      <c r="S972" s="118"/>
      <c r="T972" s="57"/>
      <c r="U972" s="78"/>
      <c r="W972" s="1"/>
      <c r="X972" s="122"/>
      <c r="Z972" s="123"/>
      <c r="AE972" s="1"/>
      <c r="AF972" s="293"/>
    </row>
    <row r="973" spans="2:32" x14ac:dyDescent="0.55000000000000004">
      <c r="B973" s="220"/>
      <c r="C973" s="48"/>
      <c r="D973" s="84"/>
      <c r="E973" s="110"/>
      <c r="F973" s="57"/>
      <c r="G973" s="48"/>
      <c r="H973" s="89"/>
      <c r="I973" s="89"/>
      <c r="J973" s="48"/>
      <c r="K973" s="56"/>
      <c r="L973" s="48"/>
      <c r="M973" s="89"/>
      <c r="N973" s="48"/>
      <c r="O973" s="89"/>
      <c r="P973" s="111"/>
      <c r="Q973" s="57"/>
      <c r="R973" s="48"/>
      <c r="S973" s="118"/>
      <c r="T973" s="57"/>
      <c r="U973" s="78"/>
      <c r="W973" s="1"/>
      <c r="X973" s="122"/>
      <c r="Z973" s="123"/>
      <c r="AE973" s="1"/>
      <c r="AF973" s="293"/>
    </row>
    <row r="974" spans="2:32" x14ac:dyDescent="0.55000000000000004">
      <c r="B974" s="220"/>
      <c r="C974" s="48"/>
      <c r="D974" s="84"/>
      <c r="E974" s="110"/>
      <c r="F974" s="57"/>
      <c r="G974" s="48"/>
      <c r="H974" s="89"/>
      <c r="I974" s="89"/>
      <c r="J974" s="48"/>
      <c r="K974" s="56"/>
      <c r="L974" s="48"/>
      <c r="M974" s="89"/>
      <c r="N974" s="48"/>
      <c r="O974" s="89"/>
      <c r="P974" s="111"/>
      <c r="Q974" s="57"/>
      <c r="R974" s="48"/>
      <c r="S974" s="118"/>
      <c r="T974" s="57"/>
      <c r="U974" s="78"/>
      <c r="W974" s="1"/>
      <c r="X974" s="122"/>
      <c r="Z974" s="123"/>
      <c r="AE974" s="1"/>
      <c r="AF974" s="293"/>
    </row>
    <row r="975" spans="2:32" x14ac:dyDescent="0.55000000000000004">
      <c r="B975" s="220"/>
      <c r="C975" s="48"/>
      <c r="D975" s="84"/>
      <c r="E975" s="110"/>
      <c r="F975" s="57"/>
      <c r="G975" s="48"/>
      <c r="H975" s="89"/>
      <c r="I975" s="89"/>
      <c r="J975" s="48"/>
      <c r="K975" s="56"/>
      <c r="L975" s="48"/>
      <c r="M975" s="89"/>
      <c r="N975" s="48"/>
      <c r="O975" s="89"/>
      <c r="P975" s="111"/>
      <c r="Q975" s="57"/>
      <c r="R975" s="48"/>
      <c r="S975" s="118"/>
      <c r="T975" s="57"/>
      <c r="U975" s="78"/>
      <c r="W975" s="1"/>
      <c r="X975" s="122"/>
      <c r="Z975" s="123"/>
      <c r="AE975" s="1"/>
      <c r="AF975" s="293"/>
    </row>
    <row r="976" spans="2:32" ht="18.5" thickBot="1" x14ac:dyDescent="0.6">
      <c r="B976" s="66"/>
      <c r="C976" s="59"/>
      <c r="D976" s="49"/>
      <c r="E976" s="61"/>
      <c r="F976" s="60"/>
      <c r="G976" s="48"/>
      <c r="H976" s="89"/>
      <c r="I976" s="89"/>
      <c r="J976" s="59"/>
      <c r="K976" s="56"/>
      <c r="L976" s="48"/>
      <c r="M976" s="89"/>
      <c r="N976" s="48"/>
      <c r="O976" s="89"/>
      <c r="P976" s="111"/>
      <c r="Q976" s="60"/>
      <c r="R976" s="48"/>
      <c r="S976" s="60"/>
      <c r="T976" s="60"/>
      <c r="U976" s="78"/>
      <c r="W976" s="1"/>
      <c r="X976" s="122"/>
      <c r="Z976" s="123"/>
      <c r="AE976" s="1"/>
      <c r="AF976" s="293"/>
    </row>
    <row r="977" spans="2:32" ht="9.5" customHeight="1" thickBot="1" x14ac:dyDescent="0.6">
      <c r="B977" s="66"/>
      <c r="C977" s="79"/>
      <c r="D977" s="80"/>
      <c r="E977" s="82"/>
      <c r="F977" s="95"/>
      <c r="G977" s="79"/>
      <c r="H977" s="82"/>
      <c r="I977" s="82"/>
      <c r="J977" s="79"/>
      <c r="K977" s="82"/>
      <c r="L977" s="79"/>
      <c r="M977" s="82"/>
      <c r="N977" s="83"/>
      <c r="O977" s="81"/>
      <c r="P977" s="94"/>
      <c r="Q977" s="95"/>
      <c r="R977" s="120"/>
      <c r="S977" s="95"/>
      <c r="T977" s="95"/>
      <c r="U977" s="67"/>
      <c r="AF977" s="293"/>
    </row>
    <row r="978" spans="2:32" x14ac:dyDescent="0.55000000000000004">
      <c r="M978" s="296">
        <f>SUM(L845:L862)</f>
        <v>503</v>
      </c>
      <c r="AF978" s="293"/>
    </row>
    <row r="979" spans="2:32" ht="13" customHeight="1" x14ac:dyDescent="0.55000000000000004">
      <c r="E979" s="112"/>
      <c r="F979" s="113"/>
      <c r="G979" s="112" t="s">
        <v>80</v>
      </c>
      <c r="H979" s="113"/>
      <c r="I979" s="113"/>
      <c r="J979" s="113"/>
      <c r="U979" s="72"/>
      <c r="AF979" s="293"/>
    </row>
    <row r="980" spans="2:32" ht="13" customHeight="1" x14ac:dyDescent="0.55000000000000004">
      <c r="E980" s="112" t="s">
        <v>98</v>
      </c>
      <c r="F980" s="113"/>
      <c r="G980" s="304" t="s">
        <v>79</v>
      </c>
      <c r="H980" s="305"/>
      <c r="I980" s="112" t="s">
        <v>106</v>
      </c>
      <c r="J980" s="113"/>
      <c r="AF980" s="293"/>
    </row>
    <row r="981" spans="2:32" ht="13" customHeight="1" x14ac:dyDescent="0.55000000000000004">
      <c r="B981" s="129"/>
      <c r="E981" s="114" t="s">
        <v>108</v>
      </c>
      <c r="F981" s="113"/>
      <c r="G981" s="115"/>
      <c r="H981" s="115"/>
      <c r="I981" s="112" t="s">
        <v>107</v>
      </c>
      <c r="J981" s="113"/>
      <c r="AF981" s="293"/>
    </row>
    <row r="982" spans="2:32" ht="18.5" customHeight="1" x14ac:dyDescent="0.55000000000000004">
      <c r="E982" s="112" t="s">
        <v>96</v>
      </c>
      <c r="F982" s="113"/>
      <c r="G982" s="112" t="s">
        <v>97</v>
      </c>
      <c r="H982" s="113"/>
      <c r="I982" s="113"/>
      <c r="J982" s="113"/>
      <c r="AF982" s="293"/>
    </row>
    <row r="983" spans="2:32" ht="13" customHeight="1" x14ac:dyDescent="0.55000000000000004">
      <c r="E983" s="112" t="s">
        <v>98</v>
      </c>
      <c r="F983" s="113"/>
      <c r="G983" s="112" t="s">
        <v>99</v>
      </c>
      <c r="H983" s="113"/>
      <c r="I983" s="113"/>
      <c r="J983" s="113"/>
      <c r="AF983" s="293"/>
    </row>
    <row r="984" spans="2:32" ht="13" customHeight="1" x14ac:dyDescent="0.55000000000000004">
      <c r="E984" s="112" t="s">
        <v>98</v>
      </c>
      <c r="F984" s="113"/>
      <c r="G984" s="112" t="s">
        <v>100</v>
      </c>
      <c r="H984" s="113"/>
      <c r="I984" s="113"/>
      <c r="J984" s="113"/>
      <c r="AF984" s="293"/>
    </row>
    <row r="985" spans="2:32" ht="13" customHeight="1" x14ac:dyDescent="0.55000000000000004">
      <c r="E985" s="112" t="s">
        <v>101</v>
      </c>
      <c r="F985" s="113"/>
      <c r="G985" s="112" t="s">
        <v>102</v>
      </c>
      <c r="H985" s="113"/>
      <c r="I985" s="113"/>
      <c r="J985" s="113"/>
      <c r="AF985" s="293"/>
    </row>
    <row r="986" spans="2:32" ht="13" customHeight="1" x14ac:dyDescent="0.55000000000000004">
      <c r="E986" s="112" t="s">
        <v>103</v>
      </c>
      <c r="F986" s="113"/>
      <c r="G986" s="112" t="s">
        <v>104</v>
      </c>
      <c r="H986" s="113"/>
      <c r="I986" s="113"/>
      <c r="J986" s="113"/>
      <c r="AF986" s="293"/>
    </row>
    <row r="987" spans="2:32" x14ac:dyDescent="0.55000000000000004">
      <c r="AF987" s="293"/>
    </row>
    <row r="988" spans="2:32" x14ac:dyDescent="0.55000000000000004">
      <c r="AF988" s="293"/>
    </row>
    <row r="989" spans="2:32" x14ac:dyDescent="0.55000000000000004">
      <c r="AF989" s="293"/>
    </row>
    <row r="990" spans="2:32" x14ac:dyDescent="0.55000000000000004">
      <c r="AF990" s="293"/>
    </row>
    <row r="991" spans="2:32" x14ac:dyDescent="0.55000000000000004">
      <c r="AF991" s="293"/>
    </row>
    <row r="992" spans="2:32" x14ac:dyDescent="0.55000000000000004">
      <c r="AF992" s="293"/>
    </row>
    <row r="993" spans="32:32" x14ac:dyDescent="0.55000000000000004">
      <c r="AF993" s="293"/>
    </row>
    <row r="994" spans="32:32" x14ac:dyDescent="0.55000000000000004">
      <c r="AF994" s="293"/>
    </row>
    <row r="995" spans="32:32" x14ac:dyDescent="0.55000000000000004">
      <c r="AF995" s="293"/>
    </row>
  </sheetData>
  <mergeCells count="12">
    <mergeCell ref="G980:H98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2"/>
  <sheetViews>
    <sheetView topLeftCell="A6" zoomScaleNormal="100" workbookViewId="0">
      <pane xSplit="1" ySplit="2" topLeftCell="BM968" activePane="bottomRight" state="frozen"/>
      <selection activeCell="A6" sqref="A6"/>
      <selection pane="topRight" activeCell="B6" sqref="B6"/>
      <selection pane="bottomLeft" activeCell="A8" sqref="A8"/>
      <selection pane="bottomRight" activeCell="B971" sqref="B971"/>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7" t="s">
        <v>130</v>
      </c>
      <c r="C4" s="368"/>
      <c r="D4" s="368"/>
      <c r="E4" s="368"/>
      <c r="F4" s="368"/>
      <c r="G4" s="368"/>
      <c r="H4" s="368"/>
      <c r="I4" s="368"/>
      <c r="J4" s="368"/>
      <c r="K4" s="36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9" t="s">
        <v>76</v>
      </c>
      <c r="B5" s="375" t="s">
        <v>134</v>
      </c>
      <c r="C5" s="373"/>
      <c r="D5" s="373"/>
      <c r="E5" s="373"/>
      <c r="F5" s="376" t="s">
        <v>135</v>
      </c>
      <c r="G5" s="373" t="s">
        <v>131</v>
      </c>
      <c r="H5" s="373"/>
      <c r="I5" s="373"/>
      <c r="J5" s="373" t="s">
        <v>132</v>
      </c>
      <c r="K5" s="374"/>
      <c r="L5" s="326" t="s">
        <v>69</v>
      </c>
      <c r="M5" s="327"/>
      <c r="N5" s="330" t="s">
        <v>9</v>
      </c>
      <c r="O5" s="331"/>
      <c r="P5" s="340" t="s">
        <v>128</v>
      </c>
      <c r="Q5" s="341"/>
      <c r="R5" s="341"/>
      <c r="S5" s="342"/>
      <c r="T5" s="348" t="s">
        <v>88</v>
      </c>
      <c r="U5" s="349"/>
      <c r="V5" s="349"/>
      <c r="W5" s="349"/>
      <c r="X5" s="350"/>
      <c r="Y5" s="130"/>
      <c r="Z5" s="359" t="s">
        <v>76</v>
      </c>
      <c r="AA5" s="361" t="s">
        <v>161</v>
      </c>
      <c r="AB5" s="362"/>
      <c r="AC5" s="363"/>
      <c r="AD5" s="356" t="s">
        <v>142</v>
      </c>
      <c r="AE5" s="357"/>
      <c r="AF5" s="335"/>
      <c r="AG5" s="335"/>
      <c r="AH5" s="335"/>
      <c r="AI5" s="335"/>
      <c r="AJ5" s="358"/>
      <c r="AK5" s="334" t="s">
        <v>143</v>
      </c>
      <c r="AL5" s="335"/>
      <c r="AM5" s="335"/>
      <c r="AN5" s="335"/>
      <c r="AO5" s="335"/>
      <c r="AP5" s="336"/>
      <c r="AQ5" s="334" t="s">
        <v>144</v>
      </c>
      <c r="AR5" s="335"/>
      <c r="AS5" s="335"/>
      <c r="AT5" s="335"/>
      <c r="AU5" s="335"/>
      <c r="AV5" s="346"/>
    </row>
    <row r="6" spans="1:97" ht="28.5" customHeight="1" x14ac:dyDescent="0.55000000000000004">
      <c r="A6" s="359"/>
      <c r="B6" s="378" t="s">
        <v>148</v>
      </c>
      <c r="C6" s="379"/>
      <c r="D6" s="371" t="s">
        <v>86</v>
      </c>
      <c r="E6" s="380" t="s">
        <v>136</v>
      </c>
      <c r="F6" s="377"/>
      <c r="G6" s="371" t="s">
        <v>133</v>
      </c>
      <c r="H6" s="371" t="s">
        <v>9</v>
      </c>
      <c r="I6" s="371" t="s">
        <v>86</v>
      </c>
      <c r="J6" s="371" t="s">
        <v>133</v>
      </c>
      <c r="K6" s="382" t="s">
        <v>9</v>
      </c>
      <c r="L6" s="328"/>
      <c r="M6" s="329"/>
      <c r="N6" s="332"/>
      <c r="O6" s="333"/>
      <c r="P6" s="343"/>
      <c r="Q6" s="344"/>
      <c r="R6" s="344"/>
      <c r="S6" s="345"/>
      <c r="T6" s="351"/>
      <c r="U6" s="352"/>
      <c r="V6" s="352"/>
      <c r="W6" s="352"/>
      <c r="X6" s="353"/>
      <c r="Y6" s="130"/>
      <c r="Z6" s="359"/>
      <c r="AA6" s="364"/>
      <c r="AB6" s="365"/>
      <c r="AC6" s="366"/>
      <c r="AD6" s="354" t="s">
        <v>141</v>
      </c>
      <c r="AE6" s="355"/>
      <c r="AF6" s="338"/>
      <c r="AG6" s="338" t="s">
        <v>140</v>
      </c>
      <c r="AH6" s="338"/>
      <c r="AI6" s="338" t="s">
        <v>132</v>
      </c>
      <c r="AJ6" s="370"/>
      <c r="AK6" s="337" t="s">
        <v>141</v>
      </c>
      <c r="AL6" s="338"/>
      <c r="AM6" s="338" t="s">
        <v>140</v>
      </c>
      <c r="AN6" s="338"/>
      <c r="AO6" s="338" t="s">
        <v>132</v>
      </c>
      <c r="AP6" s="339"/>
      <c r="AQ6" s="337" t="s">
        <v>141</v>
      </c>
      <c r="AR6" s="338"/>
      <c r="AS6" s="338" t="s">
        <v>140</v>
      </c>
      <c r="AT6" s="338"/>
      <c r="AU6" s="338" t="s">
        <v>132</v>
      </c>
      <c r="AV6" s="347"/>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60"/>
      <c r="B7" s="140" t="s">
        <v>133</v>
      </c>
      <c r="C7" s="132" t="s">
        <v>9</v>
      </c>
      <c r="D7" s="372"/>
      <c r="E7" s="381"/>
      <c r="F7" s="372"/>
      <c r="G7" s="372"/>
      <c r="H7" s="372"/>
      <c r="I7" s="372"/>
      <c r="J7" s="372"/>
      <c r="K7" s="38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6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5" t="s">
        <v>176</v>
      </c>
      <c r="AY7" s="325"/>
      <c r="AZ7" s="325"/>
      <c r="BA7" s="325"/>
      <c r="BB7" s="32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70"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70" si="3180">+AW961+1</f>
        <v>801</v>
      </c>
      <c r="AX962" s="236">
        <f t="shared" si="3134"/>
        <v>44786</v>
      </c>
      <c r="AY962" s="6">
        <v>0</v>
      </c>
      <c r="AZ962" s="237">
        <f t="shared" si="3135"/>
        <v>2538</v>
      </c>
      <c r="BA962" s="237">
        <f t="shared" ref="BA962:BA970" si="3181">+BA958+1</f>
        <v>448</v>
      </c>
      <c r="BB962" s="129">
        <v>0</v>
      </c>
      <c r="BC962" s="27">
        <f t="shared" si="3136"/>
        <v>1648</v>
      </c>
      <c r="BD962" s="237">
        <f t="shared" ref="BD962:BD970"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BR970" si="3581">+AF969</f>
        <v>371999</v>
      </c>
      <c r="BS969">
        <f t="shared" ref="BS969:BS970" si="3582">+AH969</f>
        <v>71684</v>
      </c>
      <c r="BT969">
        <f t="shared" ref="BT969:BT970"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CC970" si="3591">+AR969</f>
        <v>5020895</v>
      </c>
      <c r="CD969">
        <f t="shared" ref="CD969" si="3592">+AT969</f>
        <v>13742</v>
      </c>
      <c r="CE969">
        <f t="shared" ref="CE969:CE970"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c r="B971" s="239"/>
      <c r="C971" s="153"/>
      <c r="D971" s="295"/>
      <c r="E971" s="146"/>
      <c r="F971" s="146"/>
      <c r="G971" s="146"/>
      <c r="H971" s="134"/>
      <c r="I971" s="146"/>
      <c r="J971" s="134"/>
      <c r="K971" s="42"/>
      <c r="L971" s="145"/>
      <c r="M971" s="239"/>
      <c r="N971" s="134"/>
      <c r="O971" s="134"/>
      <c r="P971" s="146"/>
      <c r="Q971" s="146"/>
      <c r="R971" s="134"/>
      <c r="S971" s="134"/>
      <c r="T971" s="146"/>
      <c r="U971" s="146"/>
      <c r="V971" s="134"/>
      <c r="W971" s="42"/>
      <c r="X971" s="147"/>
      <c r="Y971" s="5"/>
      <c r="Z971" s="75"/>
      <c r="AA971" s="229"/>
      <c r="AB971" s="229"/>
      <c r="AC971" s="230"/>
      <c r="AD971" s="182"/>
      <c r="AE971" s="242"/>
      <c r="AF971" s="154"/>
      <c r="AG971" s="183"/>
      <c r="AH971" s="154"/>
      <c r="AI971" s="183"/>
      <c r="AJ971" s="184"/>
      <c r="AK971" s="185"/>
      <c r="AL971" s="154"/>
      <c r="AM971" s="183"/>
      <c r="AN971" s="154"/>
      <c r="AO971" s="183"/>
      <c r="AP971" s="186"/>
      <c r="AQ971" s="185"/>
      <c r="AR971" s="154"/>
      <c r="AS971" s="183"/>
      <c r="AT971" s="154"/>
      <c r="AU971" s="183"/>
      <c r="AV971" s="187"/>
      <c r="AW971" s="237"/>
      <c r="AX971" s="236"/>
      <c r="AY971" s="6"/>
      <c r="AZ971" s="237"/>
      <c r="BA971" s="237"/>
      <c r="BB971" s="129"/>
      <c r="BC971" s="27"/>
      <c r="BD971" s="237"/>
      <c r="BE971" s="228"/>
      <c r="BF971" s="131"/>
      <c r="BG971" s="131"/>
      <c r="BH971" s="228"/>
      <c r="BI971" s="131"/>
      <c r="BJ971" s="1"/>
      <c r="BN971" s="1"/>
      <c r="BQ971" s="178"/>
      <c r="BX971" s="178"/>
      <c r="CB971" s="178"/>
      <c r="CE971">
        <f>+AV971</f>
        <v>0</v>
      </c>
      <c r="CF971" s="297"/>
      <c r="CI971" s="178"/>
      <c r="CL971" s="178"/>
      <c r="CN971" s="1"/>
      <c r="CO971" s="281"/>
      <c r="CP971" s="1"/>
      <c r="CQ971" s="282"/>
      <c r="CR971" s="178"/>
    </row>
    <row r="972" spans="1:99" ht="18" customHeight="1" x14ac:dyDescent="0.55000000000000004">
      <c r="A972" s="178"/>
      <c r="B972" s="239"/>
      <c r="C972" s="153"/>
      <c r="D972" s="153"/>
      <c r="E972" s="146"/>
      <c r="F972" s="146"/>
      <c r="G972" s="146"/>
      <c r="H972" s="134"/>
      <c r="I972" s="146"/>
      <c r="J972" s="134"/>
      <c r="K972" s="42"/>
      <c r="L972" s="145"/>
      <c r="M972" s="146"/>
      <c r="N972" s="134"/>
      <c r="O972" s="134"/>
      <c r="P972" s="146"/>
      <c r="Q972" s="146"/>
      <c r="R972" s="134"/>
      <c r="S972" s="134"/>
      <c r="T972" s="146"/>
      <c r="U972" s="146"/>
      <c r="V972" s="134"/>
      <c r="W972" s="42"/>
      <c r="X972" s="147"/>
      <c r="Y972" s="5"/>
      <c r="Z972" s="75"/>
      <c r="AA972" s="229"/>
      <c r="AB972" s="229"/>
      <c r="AC972" s="230"/>
      <c r="AD972" s="182"/>
      <c r="AE972" s="242"/>
      <c r="AF972" s="154"/>
      <c r="AG972" s="183"/>
      <c r="AH972" s="154"/>
      <c r="AI972" s="183"/>
      <c r="AJ972" s="184"/>
      <c r="AK972" s="185"/>
      <c r="AL972" s="154"/>
      <c r="AM972" s="183"/>
      <c r="AN972" s="154"/>
      <c r="AO972" s="183"/>
      <c r="AP972" s="186"/>
      <c r="AQ972" s="185"/>
      <c r="AR972" s="154"/>
      <c r="AS972" s="183"/>
      <c r="AT972" s="154"/>
      <c r="AU972" s="183"/>
      <c r="AV972" s="187"/>
      <c r="AW972" s="237"/>
      <c r="AX972" s="236"/>
      <c r="AY972" s="6"/>
      <c r="AZ972" s="237"/>
      <c r="BA972" s="237"/>
      <c r="BB972" s="129"/>
      <c r="BC972" s="27"/>
      <c r="BD972" s="237"/>
      <c r="BE972" s="228"/>
      <c r="BF972" s="131"/>
      <c r="BG972" s="131"/>
      <c r="BH972" s="228"/>
      <c r="BI972" s="131"/>
      <c r="BJ972" s="1"/>
      <c r="BN972" s="1"/>
      <c r="BQ972" s="178"/>
      <c r="BX972" s="178"/>
      <c r="CB972" s="178"/>
      <c r="CI972" s="178"/>
      <c r="CL972" s="178"/>
      <c r="CN972" s="1"/>
      <c r="CO972" s="281"/>
      <c r="CP972" s="1"/>
      <c r="CQ972" s="282"/>
      <c r="CR972" s="178"/>
    </row>
    <row r="973" spans="1:99" ht="7" customHeight="1" thickBot="1" x14ac:dyDescent="0.6">
      <c r="A973" s="66"/>
      <c r="B973" s="145"/>
      <c r="C973" s="153"/>
      <c r="D973" s="146"/>
      <c r="E973" s="146"/>
      <c r="F973" s="146"/>
      <c r="G973" s="146"/>
      <c r="H973" s="134"/>
      <c r="I973" s="146"/>
      <c r="J973" s="134"/>
      <c r="K973" s="147"/>
      <c r="L973" s="145"/>
      <c r="M973" s="146"/>
      <c r="N973" s="134"/>
      <c r="O973" s="134"/>
      <c r="P973" s="146"/>
      <c r="Q973" s="146"/>
      <c r="R973" s="134"/>
      <c r="S973" s="134"/>
      <c r="T973" s="146"/>
      <c r="U973" s="146"/>
      <c r="V973" s="134"/>
      <c r="W973" s="42"/>
      <c r="X973" s="147"/>
      <c r="Z973" s="66"/>
      <c r="AA973" s="64"/>
      <c r="AB973" s="64"/>
      <c r="AC973" s="64"/>
      <c r="AD973" s="182"/>
      <c r="AE973" s="242"/>
      <c r="AF973" s="154"/>
      <c r="AG973" s="183"/>
      <c r="AH973" s="154"/>
      <c r="AI973" s="183"/>
      <c r="AJ973" s="184"/>
      <c r="AK973" s="185"/>
      <c r="AL973" s="154"/>
      <c r="AM973" s="183"/>
      <c r="AN973" s="154"/>
      <c r="AO973" s="183"/>
      <c r="AP973" s="186"/>
      <c r="AQ973" s="185"/>
      <c r="AR973" s="154"/>
      <c r="AS973" s="183"/>
      <c r="AT973" s="154"/>
      <c r="AU973" s="183"/>
      <c r="AV973" s="187"/>
    </row>
    <row r="974" spans="1:99" x14ac:dyDescent="0.55000000000000004">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AE974">
        <f>SUM(AD443:AD448)</f>
        <v>190</v>
      </c>
      <c r="AY974" s="45" t="s">
        <v>474</v>
      </c>
      <c r="BB974" s="45" t="s">
        <v>473</v>
      </c>
      <c r="BV974">
        <f>SUM(BV442:BV973)</f>
        <v>361903</v>
      </c>
    </row>
    <row r="975" spans="1:99" x14ac:dyDescent="0.55000000000000004">
      <c r="B975">
        <f>SUM(B554:B584)</f>
        <v>832</v>
      </c>
      <c r="AA975" s="298">
        <f>+AA881-AA880</f>
        <v>82409</v>
      </c>
      <c r="AE975">
        <f>SUM(AD797:AD972)</f>
        <v>292932</v>
      </c>
      <c r="AI975" s="258">
        <f>SUM(AI189:AI558)</f>
        <v>205</v>
      </c>
      <c r="AJ975">
        <f>SUM(AI797:AI972)</f>
        <v>8861</v>
      </c>
      <c r="AK975">
        <f>SUM(AK907:AK971)</f>
        <v>710</v>
      </c>
      <c r="AT975" s="45">
        <f>SUM(AU908:AU971)</f>
        <v>4413</v>
      </c>
      <c r="AU975">
        <f>SUM(AU889:AU918)</f>
        <v>4396</v>
      </c>
      <c r="AV975">
        <f>SUM(AU854:AU972)</f>
        <v>8778</v>
      </c>
      <c r="AY975" s="45">
        <f>SUM(AY359:AY413)</f>
        <v>69</v>
      </c>
      <c r="BB975" s="45">
        <f>SUM(BB374:BB413)</f>
        <v>941</v>
      </c>
    </row>
    <row r="976" spans="1:99" x14ac:dyDescent="0.55000000000000004">
      <c r="L976">
        <f>SUM(L97:L975)</f>
        <v>733238</v>
      </c>
      <c r="P976">
        <f>SUM(P97:P975)</f>
        <v>33096</v>
      </c>
      <c r="AD976">
        <f>SUM(AD188:AD194)</f>
        <v>82</v>
      </c>
      <c r="AJ976">
        <f>SUM(AI797:AI827)</f>
        <v>7081</v>
      </c>
      <c r="AV976">
        <f>SUM(AU797:AU827)</f>
        <v>0</v>
      </c>
      <c r="AY976" s="45" t="s">
        <v>685</v>
      </c>
    </row>
    <row r="977" spans="1:51" ht="15" customHeight="1" x14ac:dyDescent="0.55000000000000004">
      <c r="A977" s="129"/>
      <c r="D977">
        <f>SUM(B229:B259)</f>
        <v>435</v>
      </c>
      <c r="Z977" s="129"/>
      <c r="AA977" s="129"/>
      <c r="AB977" s="129"/>
      <c r="AC977" s="129"/>
      <c r="AJ977">
        <f>SUM(AI828:AI857)</f>
        <v>1483</v>
      </c>
      <c r="AV977">
        <f>SUM(AU828:AU857)</f>
        <v>12</v>
      </c>
      <c r="AY977" s="45">
        <f>SUM(AY581:AY973)</f>
        <v>2142</v>
      </c>
    </row>
    <row r="978" spans="1:51" x14ac:dyDescent="0.55000000000000004">
      <c r="AB978" s="45" t="s">
        <v>827</v>
      </c>
      <c r="AD978" s="45">
        <f>SUM(AD810:AD816)</f>
        <v>17671</v>
      </c>
      <c r="AH978" s="5">
        <f>SUM(AD797:AD827)</f>
        <v>206192</v>
      </c>
      <c r="AI978" s="6" t="s">
        <v>949</v>
      </c>
      <c r="AJ978" s="5">
        <f>SUM(AI797:AI827)</f>
        <v>7081</v>
      </c>
      <c r="AN978" s="247">
        <f>SUM(AK797:AK827)</f>
        <v>1</v>
      </c>
      <c r="AO978" s="251" t="s">
        <v>949</v>
      </c>
      <c r="AP978" s="247">
        <f>SUM(AO797:AO827)</f>
        <v>0</v>
      </c>
      <c r="AT978" s="27">
        <f>SUM(AQ797:AQ827)</f>
        <v>2905</v>
      </c>
      <c r="AU978" s="238" t="s">
        <v>949</v>
      </c>
      <c r="AV978" s="27">
        <f>SUM(AU797:AU827)</f>
        <v>0</v>
      </c>
    </row>
    <row r="979" spans="1:51" x14ac:dyDescent="0.55000000000000004">
      <c r="AH979" s="5">
        <f>SUM(AD828:AD857)</f>
        <v>44357</v>
      </c>
      <c r="AI979" s="6" t="s">
        <v>948</v>
      </c>
      <c r="AJ979" s="5">
        <f>SUM(AI828:AI857)</f>
        <v>1483</v>
      </c>
      <c r="AN979" s="247">
        <f>SUM(AK828:AK857)</f>
        <v>0</v>
      </c>
      <c r="AO979" s="251" t="s">
        <v>948</v>
      </c>
      <c r="AP979" s="247">
        <f>SUM(AO828:AO857)</f>
        <v>0</v>
      </c>
      <c r="AT979" s="27">
        <f>SUM(AQ828:AQ857)</f>
        <v>92489</v>
      </c>
      <c r="AU979" s="238" t="s">
        <v>948</v>
      </c>
      <c r="AV979" s="27">
        <f>SUM(AU828:AU857)</f>
        <v>12</v>
      </c>
    </row>
    <row r="980" spans="1:51" x14ac:dyDescent="0.55000000000000004">
      <c r="AH980" s="5">
        <f>SUM(AD858:AD888)</f>
        <v>1728</v>
      </c>
      <c r="AI980" s="6" t="s">
        <v>914</v>
      </c>
      <c r="AJ980" s="5">
        <f>SUM(AI858:AI888)</f>
        <v>70</v>
      </c>
      <c r="AN980" s="247">
        <f>SUM(AK858:AK888)</f>
        <v>1</v>
      </c>
      <c r="AO980" s="251" t="s">
        <v>914</v>
      </c>
      <c r="AP980" s="247">
        <f>SUM(AO858:AO888)</f>
        <v>0</v>
      </c>
      <c r="AT980" s="27">
        <f>SUM(AQ858:AQ888)</f>
        <v>1917100</v>
      </c>
      <c r="AU980" s="238" t="s">
        <v>914</v>
      </c>
      <c r="AV980" s="27">
        <f>SUM(AU858:AU888)</f>
        <v>1390</v>
      </c>
    </row>
    <row r="981" spans="1:51" x14ac:dyDescent="0.55000000000000004">
      <c r="AH981" s="5">
        <f>SUM(AD889:AD918)</f>
        <v>5667</v>
      </c>
      <c r="AI981" s="6" t="s">
        <v>947</v>
      </c>
      <c r="AJ981" s="5">
        <f>SUM(AI889:AI918)</f>
        <v>23</v>
      </c>
      <c r="AN981" s="247">
        <f>SUM(AK889:AK918)</f>
        <v>181</v>
      </c>
      <c r="AO981" s="251" t="s">
        <v>947</v>
      </c>
      <c r="AP981" s="247">
        <f>SUM(AO889:AO918)</f>
        <v>0</v>
      </c>
      <c r="AT981" s="27">
        <f>SUM(AQ889:AQ918)</f>
        <v>1734300</v>
      </c>
      <c r="AU981" s="238" t="s">
        <v>947</v>
      </c>
      <c r="AV981" s="27">
        <f>SUM(AU889:AU918)</f>
        <v>4396</v>
      </c>
    </row>
    <row r="982" spans="1:51" x14ac:dyDescent="0.55000000000000004">
      <c r="AH982" s="5">
        <f>SUM(AD919:AD949)</f>
        <v>17832</v>
      </c>
      <c r="AI982" s="6" t="s">
        <v>966</v>
      </c>
      <c r="AJ982" s="5">
        <f>SUM(AI919:AI949)</f>
        <v>102</v>
      </c>
      <c r="AN982" s="247">
        <f>SUM(AK919:AK949)</f>
        <v>527</v>
      </c>
      <c r="AO982" s="251" t="s">
        <v>966</v>
      </c>
      <c r="AP982" s="247">
        <f>SUM(AO919:AO949)</f>
        <v>6</v>
      </c>
      <c r="AT982" s="27">
        <f>SUM(AQ919:AQ949)</f>
        <v>820902</v>
      </c>
      <c r="AU982" s="238" t="s">
        <v>966</v>
      </c>
      <c r="AV982"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45"/>
  <sheetViews>
    <sheetView zoomScale="115" zoomScaleNormal="115" workbookViewId="0">
      <pane xSplit="3" ySplit="1" topLeftCell="D723" activePane="bottomRight" state="frozen"/>
      <selection pane="topRight" activeCell="C1" sqref="C1"/>
      <selection pane="bottomLeft" activeCell="A2" sqref="A2"/>
      <selection pane="bottomRight" activeCell="D735" sqref="D73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f t="shared" ref="B733" si="336">SUM(D733:AF733)-J733</f>
        <v>67</v>
      </c>
      <c r="C733" s="123">
        <v>44794</v>
      </c>
      <c r="D733" s="106">
        <v>6</v>
      </c>
      <c r="E733" s="106">
        <v>17</v>
      </c>
      <c r="F733" s="106">
        <v>5</v>
      </c>
      <c r="G733" s="106">
        <v>1</v>
      </c>
      <c r="I733" s="106">
        <v>6</v>
      </c>
      <c r="J733" s="300">
        <f t="shared" ref="J733" si="337">SUM(K733:AE733)</f>
        <v>32</v>
      </c>
      <c r="K733" s="106">
        <v>10</v>
      </c>
      <c r="S733" s="106">
        <v>4</v>
      </c>
      <c r="V733" s="106">
        <v>2</v>
      </c>
      <c r="Y733" s="106">
        <v>2</v>
      </c>
      <c r="AD733" s="106">
        <v>13</v>
      </c>
      <c r="AE733" s="106">
        <v>1</v>
      </c>
      <c r="AF733" s="301"/>
      <c r="AG733" s="123">
        <f t="shared" ref="AG733" si="338">+C733</f>
        <v>44794</v>
      </c>
      <c r="AH733" s="302">
        <f t="shared" ref="AH733" si="339">+AK733-AI733-AJ733</f>
        <v>61</v>
      </c>
      <c r="AI733" s="302">
        <f t="shared" ref="AI733" si="340">+H733</f>
        <v>0</v>
      </c>
      <c r="AJ733" s="106">
        <f t="shared" ref="AJ733" si="341">+D733</f>
        <v>6</v>
      </c>
      <c r="AK733" s="302">
        <f t="shared" ref="AK733" si="342">+B733</f>
        <v>67</v>
      </c>
    </row>
    <row r="734" spans="2:37" s="106" customFormat="1" ht="17.5" customHeight="1" x14ac:dyDescent="0.55000000000000004">
      <c r="B734" s="300"/>
      <c r="C734" s="123"/>
      <c r="J734" s="300"/>
      <c r="AF734" s="301"/>
      <c r="AG734" s="123"/>
      <c r="AH734" s="302"/>
      <c r="AI734" s="302"/>
      <c r="AK734" s="302"/>
    </row>
    <row r="735" spans="2:37" s="106" customFormat="1" ht="17.5" customHeight="1" x14ac:dyDescent="0.55000000000000004">
      <c r="B735" s="300"/>
      <c r="C735" s="123"/>
      <c r="J735" s="300"/>
      <c r="AF735" s="301"/>
      <c r="AG735" s="123"/>
      <c r="AH735" s="302"/>
      <c r="AI735" s="302"/>
      <c r="AK735" s="302"/>
    </row>
    <row r="736" spans="2:37" ht="17.5" customHeight="1" x14ac:dyDescent="0.55000000000000004">
      <c r="B736" s="264"/>
      <c r="C736" s="1"/>
      <c r="E736" s="292"/>
      <c r="J736" s="264"/>
      <c r="AG736" s="1"/>
      <c r="AH736" s="265"/>
      <c r="AI736" s="265"/>
    </row>
    <row r="737" spans="2:38" x14ac:dyDescent="0.55000000000000004">
      <c r="B737" s="239"/>
      <c r="C737" s="1"/>
      <c r="AG737" s="277">
        <v>1</v>
      </c>
    </row>
    <row r="738" spans="2:38" s="263" customFormat="1" ht="5" customHeight="1" x14ac:dyDescent="0.55000000000000004">
      <c r="B738" s="262"/>
      <c r="C738" s="261"/>
      <c r="AF738" s="5"/>
    </row>
    <row r="739" spans="2:38" ht="5.5" customHeight="1" x14ac:dyDescent="0.55000000000000004">
      <c r="B739" s="255"/>
      <c r="C739" s="1"/>
    </row>
    <row r="740" spans="2:38" x14ac:dyDescent="0.55000000000000004">
      <c r="B740">
        <f>SUM(B2:B739)</f>
        <v>19656</v>
      </c>
      <c r="C740" s="1" t="s">
        <v>348</v>
      </c>
      <c r="D740" s="27">
        <f t="shared" ref="D740:J740" si="343">SUM(D2:D739)</f>
        <v>4583</v>
      </c>
      <c r="E740" s="27">
        <f t="shared" si="343"/>
        <v>4427</v>
      </c>
      <c r="F740" s="27">
        <f t="shared" si="343"/>
        <v>1480</v>
      </c>
      <c r="G740">
        <f t="shared" si="343"/>
        <v>1025</v>
      </c>
      <c r="H740">
        <f t="shared" si="343"/>
        <v>1598</v>
      </c>
      <c r="I740" s="27">
        <f t="shared" si="343"/>
        <v>1720</v>
      </c>
      <c r="J740" s="27">
        <f t="shared" si="343"/>
        <v>4823</v>
      </c>
      <c r="K740">
        <f t="shared" ref="K740:AE740" si="344">SUM(K2:K739)</f>
        <v>821</v>
      </c>
      <c r="L740">
        <f t="shared" si="344"/>
        <v>16</v>
      </c>
      <c r="M740">
        <f t="shared" si="344"/>
        <v>102</v>
      </c>
      <c r="N740">
        <f t="shared" si="344"/>
        <v>109</v>
      </c>
      <c r="O740" s="27">
        <f t="shared" si="344"/>
        <v>466</v>
      </c>
      <c r="P740">
        <f t="shared" si="344"/>
        <v>22</v>
      </c>
      <c r="Q740">
        <f t="shared" si="344"/>
        <v>26</v>
      </c>
      <c r="R740">
        <f t="shared" si="344"/>
        <v>215</v>
      </c>
      <c r="S740">
        <f t="shared" si="344"/>
        <v>95</v>
      </c>
      <c r="T740">
        <f t="shared" si="344"/>
        <v>129</v>
      </c>
      <c r="U740">
        <f t="shared" si="344"/>
        <v>150</v>
      </c>
      <c r="V740">
        <f t="shared" si="344"/>
        <v>256</v>
      </c>
      <c r="W740">
        <f t="shared" si="344"/>
        <v>34</v>
      </c>
      <c r="X740">
        <f t="shared" si="344"/>
        <v>73</v>
      </c>
      <c r="Y740">
        <f t="shared" si="344"/>
        <v>229</v>
      </c>
      <c r="Z740">
        <f t="shared" si="344"/>
        <v>217</v>
      </c>
      <c r="AA740">
        <f t="shared" si="344"/>
        <v>1</v>
      </c>
      <c r="AB740">
        <f t="shared" si="344"/>
        <v>492</v>
      </c>
      <c r="AC740">
        <f t="shared" si="344"/>
        <v>76</v>
      </c>
      <c r="AD740">
        <f t="shared" si="344"/>
        <v>690</v>
      </c>
      <c r="AE740">
        <f t="shared" si="344"/>
        <v>604</v>
      </c>
      <c r="AL740" s="265"/>
    </row>
    <row r="741" spans="2:38" x14ac:dyDescent="0.55000000000000004">
      <c r="C741" s="1"/>
    </row>
    <row r="742" spans="2:38" ht="5" customHeight="1" x14ac:dyDescent="0.55000000000000004">
      <c r="C742" s="1"/>
    </row>
    <row r="745" spans="2:38" x14ac:dyDescent="0.55000000000000004">
      <c r="B745" s="239"/>
      <c r="K7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7" zoomScale="70" zoomScaleNormal="70" workbookViewId="0">
      <selection activeCell="U69" sqref="U69"/>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79"/>
  <sheetViews>
    <sheetView topLeftCell="A2" workbookViewId="0">
      <pane xSplit="2" ySplit="2" topLeftCell="C766" activePane="bottomRight" state="frozen"/>
      <selection activeCell="O24" sqref="O24"/>
      <selection pane="topRight" activeCell="O24" sqref="O24"/>
      <selection pane="bottomLeft" activeCell="O24" sqref="O24"/>
      <selection pane="bottomRight" activeCell="H775" sqref="H7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74" si="288">+A705+1</f>
        <v>708</v>
      </c>
      <c r="B706" s="248"/>
      <c r="C706" s="45"/>
      <c r="D706" t="s">
        <v>930</v>
      </c>
      <c r="E706">
        <v>24</v>
      </c>
      <c r="F706">
        <f t="shared" ref="F706:F774"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272</v>
      </c>
      <c r="E773">
        <v>24</v>
      </c>
      <c r="F773">
        <f t="shared" si="289"/>
        <v>685</v>
      </c>
      <c r="G773" s="1">
        <v>44792</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44792</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274</v>
      </c>
      <c r="E774">
        <v>24</v>
      </c>
      <c r="F774">
        <f t="shared" si="289"/>
        <v>686</v>
      </c>
      <c r="G774" s="1">
        <v>44793</v>
      </c>
      <c r="H774" s="129">
        <v>4</v>
      </c>
      <c r="I774" s="247">
        <f t="shared" ref="I774" si="747">+I773+H774</f>
        <v>1059</v>
      </c>
      <c r="J774" s="129"/>
      <c r="K774" s="252">
        <f t="shared" ref="K774" si="748">+K773+J774</f>
        <v>977</v>
      </c>
      <c r="L774" s="275">
        <f t="shared" ref="L774" si="749">+L773+J774</f>
        <v>78</v>
      </c>
      <c r="M774" s="5"/>
      <c r="N774" s="252">
        <f t="shared" ref="N774" si="750">+N773+M774</f>
        <v>3</v>
      </c>
      <c r="O774" s="129">
        <v>200</v>
      </c>
      <c r="P774" s="129"/>
      <c r="Q774" s="6"/>
      <c r="R774" s="276">
        <f t="shared" ref="R774" si="751">+R773+Q774</f>
        <v>352</v>
      </c>
      <c r="S774" s="238">
        <f t="shared" ref="S774" si="752">+S773+Q774</f>
        <v>591</v>
      </c>
      <c r="T774" s="253">
        <f t="shared" ref="T774" si="753">+T773+O774-P774-Q774</f>
        <v>584</v>
      </c>
      <c r="U774" s="278">
        <f t="shared" ref="U774" si="754">+G774</f>
        <v>44793</v>
      </c>
      <c r="V774" s="5">
        <f t="shared" ref="V774" si="755">+H774</f>
        <v>4</v>
      </c>
      <c r="W774" s="27">
        <f t="shared" ref="W774" si="756">+I774</f>
        <v>1059</v>
      </c>
      <c r="X774" s="253">
        <f t="shared" ref="X774" si="757">+X773+V774-J774</f>
        <v>78</v>
      </c>
      <c r="Y774" s="5">
        <f t="shared" ref="Y774" si="758">+O774</f>
        <v>200</v>
      </c>
      <c r="Z774" s="250">
        <f t="shared" ref="Z774" si="759">+Z773+Y774-P774-Q774</f>
        <v>584</v>
      </c>
    </row>
    <row r="775" spans="1:26" ht="24" customHeight="1" x14ac:dyDescent="0.55000000000000004">
      <c r="B775" s="248"/>
      <c r="C775" s="45"/>
      <c r="G775" s="1"/>
      <c r="H775" s="129"/>
      <c r="I775" s="247"/>
      <c r="J775" s="129"/>
      <c r="K775" s="252"/>
      <c r="L775" s="275"/>
      <c r="M775" s="5"/>
      <c r="N775" s="252"/>
      <c r="O775" s="129"/>
      <c r="P775" s="129"/>
      <c r="Q775" s="6"/>
      <c r="R775" s="276"/>
      <c r="S775" s="238"/>
      <c r="T775" s="253"/>
      <c r="U775" s="278"/>
      <c r="V775" s="5"/>
      <c r="W775" s="27"/>
      <c r="X775" s="253"/>
      <c r="Y775" s="5"/>
      <c r="Z775" s="250"/>
    </row>
    <row r="776" spans="1:26" ht="24" customHeight="1" x14ac:dyDescent="0.55000000000000004">
      <c r="B776" s="248"/>
      <c r="C776" s="45"/>
      <c r="G776" s="1"/>
      <c r="H776" s="129"/>
      <c r="I776" s="247"/>
      <c r="J776" s="129"/>
      <c r="K776" s="252"/>
      <c r="L776" s="275"/>
      <c r="M776" s="5"/>
      <c r="N776" s="252"/>
      <c r="O776" s="129"/>
      <c r="P776" s="129"/>
      <c r="Q776" s="6"/>
      <c r="R776" s="276"/>
      <c r="S776" s="238"/>
      <c r="T776" s="253"/>
      <c r="U776" s="278"/>
      <c r="V776" s="5"/>
      <c r="W776" s="27"/>
      <c r="X776" s="253"/>
      <c r="Y776" s="5"/>
      <c r="Z776" s="250"/>
    </row>
    <row r="777" spans="1:26" x14ac:dyDescent="0.55000000000000004">
      <c r="B777" s="248"/>
      <c r="C777" s="45"/>
      <c r="G777" s="1"/>
      <c r="H777" s="128"/>
      <c r="I777" s="285"/>
      <c r="J777" s="128"/>
      <c r="K777" s="286"/>
      <c r="L777" s="287"/>
      <c r="M777" s="285"/>
      <c r="N777" s="286"/>
      <c r="O777" s="128"/>
      <c r="P777" s="285"/>
      <c r="Q777" s="288"/>
      <c r="R777" s="289"/>
      <c r="S777" s="288"/>
      <c r="T777" s="128"/>
      <c r="U777" s="290"/>
      <c r="V777" s="285"/>
      <c r="W777" s="285"/>
      <c r="X777" s="128"/>
      <c r="Y777" s="285"/>
      <c r="Z777" s="128"/>
    </row>
    <row r="778" spans="1:26" ht="7.5" customHeight="1" x14ac:dyDescent="0.55000000000000004">
      <c r="H778" s="285"/>
      <c r="I778" s="285"/>
      <c r="J778" s="285"/>
      <c r="K778" s="285"/>
      <c r="L778" s="291"/>
      <c r="M778" s="285"/>
      <c r="N778" s="285"/>
      <c r="O778" s="285"/>
      <c r="P778" s="285"/>
      <c r="Q778" s="285"/>
      <c r="R778" s="291"/>
      <c r="S778" s="285"/>
      <c r="T778" s="285"/>
      <c r="U778" s="285"/>
      <c r="V778" s="285"/>
      <c r="W778" s="285"/>
      <c r="X778" s="128"/>
      <c r="Y778" s="285"/>
      <c r="Z778" s="128"/>
    </row>
    <row r="779" spans="1:26" x14ac:dyDescent="0.55000000000000004">
      <c r="H779" s="285"/>
      <c r="I779" s="285"/>
      <c r="J779" s="285"/>
      <c r="K779" s="285"/>
      <c r="L779" s="291"/>
      <c r="M779" s="285"/>
      <c r="N779" s="285"/>
      <c r="O779" s="285"/>
      <c r="P779" s="285"/>
      <c r="Q779" s="285"/>
      <c r="R779" s="291"/>
      <c r="S779" s="285"/>
      <c r="T779" s="285"/>
      <c r="U779" s="285"/>
      <c r="V779" s="285"/>
      <c r="W779" s="285"/>
      <c r="X779" s="128"/>
      <c r="Y779" s="285"/>
      <c r="Z77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2022-08-22T07:57:49Z</dcterms:modified>
</cp:coreProperties>
</file>