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44F76104-07C5-439A-B4BE-03A07A1AF7D6}"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72" i="5" l="1"/>
  <c r="AF973" i="2"/>
  <c r="AE973" i="2"/>
  <c r="AB973" i="2"/>
  <c r="AA973" i="2"/>
  <c r="Z973" i="2"/>
  <c r="Y973" i="2"/>
  <c r="X973" i="2"/>
  <c r="W973" i="2"/>
  <c r="P973" i="2"/>
  <c r="O973" i="2"/>
  <c r="M973" i="2"/>
  <c r="K973" i="2"/>
  <c r="H973" i="2"/>
  <c r="CU972" i="5"/>
  <c r="CT972" i="5"/>
  <c r="CS972" i="5"/>
  <c r="CR972" i="5"/>
  <c r="CQ972" i="5"/>
  <c r="CP972" i="5"/>
  <c r="CO972" i="5"/>
  <c r="CN972" i="5"/>
  <c r="CM972" i="5"/>
  <c r="CL972" i="5"/>
  <c r="CK972" i="5"/>
  <c r="CJ972" i="5"/>
  <c r="CI972" i="5"/>
  <c r="CH972" i="5"/>
  <c r="CG972" i="5"/>
  <c r="CF972" i="5"/>
  <c r="CE972" i="5"/>
  <c r="CD972" i="5"/>
  <c r="CC972" i="5"/>
  <c r="CB972" i="5"/>
  <c r="CA972" i="5"/>
  <c r="BZ972" i="5"/>
  <c r="BY972" i="5"/>
  <c r="BX972" i="5"/>
  <c r="BV972" i="5"/>
  <c r="BW972" i="5" s="1"/>
  <c r="BT972" i="5"/>
  <c r="BS972" i="5"/>
  <c r="BR972" i="5"/>
  <c r="BQ972" i="5"/>
  <c r="BM972" i="5"/>
  <c r="BO972" i="5" s="1"/>
  <c r="BL972" i="5"/>
  <c r="BP972" i="5" s="1"/>
  <c r="BK972" i="5"/>
  <c r="BJ972" i="5"/>
  <c r="BN972" i="5" s="1"/>
  <c r="BH972" i="5"/>
  <c r="BF972" i="5"/>
  <c r="BE972" i="5"/>
  <c r="BD972" i="5"/>
  <c r="BC972" i="5"/>
  <c r="BA972" i="5"/>
  <c r="AZ972" i="5"/>
  <c r="AX972" i="5"/>
  <c r="AW972" i="5"/>
  <c r="L776" i="6"/>
  <c r="AU972" i="5"/>
  <c r="AS972" i="5"/>
  <c r="AQ972" i="5"/>
  <c r="AO972" i="5"/>
  <c r="AM972" i="5"/>
  <c r="AK972" i="5"/>
  <c r="AI972" i="5"/>
  <c r="AG972" i="5"/>
  <c r="AD972" i="5"/>
  <c r="AE972" i="5" s="1"/>
  <c r="AC972" i="5"/>
  <c r="AB972" i="5"/>
  <c r="AA972" i="5"/>
  <c r="Z972" i="5"/>
  <c r="C972" i="5"/>
  <c r="BI972" i="5" s="1"/>
  <c r="BG972" i="5" s="1"/>
  <c r="D972" i="5"/>
  <c r="AJ735" i="7"/>
  <c r="AI735" i="7"/>
  <c r="AG735" i="7"/>
  <c r="J735" i="7"/>
  <c r="B735" i="7" s="1"/>
  <c r="AK735" i="7" s="1"/>
  <c r="AH735" i="7" s="1"/>
  <c r="Y776" i="6"/>
  <c r="Z776" i="6" s="1"/>
  <c r="V776" i="6"/>
  <c r="X776" i="6" s="1"/>
  <c r="U776" i="6"/>
  <c r="T776" i="6"/>
  <c r="S776" i="6"/>
  <c r="R776" i="6"/>
  <c r="N776" i="6"/>
  <c r="K776" i="6"/>
  <c r="I776" i="6"/>
  <c r="W776" i="6" s="1"/>
  <c r="F776" i="6"/>
  <c r="A776" i="6"/>
  <c r="CR971" i="5"/>
  <c r="CP971" i="5"/>
  <c r="CL971" i="5"/>
  <c r="CI971" i="5"/>
  <c r="CH971" i="5"/>
  <c r="CF971" i="5"/>
  <c r="CE971" i="5"/>
  <c r="CD971" i="5"/>
  <c r="CC971" i="5"/>
  <c r="CB971" i="5"/>
  <c r="CA971" i="5"/>
  <c r="BZ971" i="5"/>
  <c r="BY971" i="5"/>
  <c r="BX971" i="5"/>
  <c r="BT971" i="5"/>
  <c r="BS971" i="5"/>
  <c r="BR971" i="5"/>
  <c r="BQ971" i="5"/>
  <c r="BM971" i="5"/>
  <c r="BK971" i="5" s="1"/>
  <c r="BL971" i="5"/>
  <c r="BH971" i="5"/>
  <c r="BF971" i="5"/>
  <c r="AF972" i="2"/>
  <c r="AE972" i="2"/>
  <c r="AA972" i="2"/>
  <c r="Z972" i="2"/>
  <c r="X972" i="2"/>
  <c r="W972" i="2"/>
  <c r="P972" i="2"/>
  <c r="AJ734" i="7"/>
  <c r="AI734" i="7"/>
  <c r="AG734" i="7"/>
  <c r="J734" i="7"/>
  <c r="B734" i="7" s="1"/>
  <c r="AK734" i="7" s="1"/>
  <c r="AH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S970" i="5"/>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J733" i="7"/>
  <c r="AI733" i="7"/>
  <c r="AG733" i="7"/>
  <c r="J733" i="7"/>
  <c r="B733" i="7" s="1"/>
  <c r="AK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K969" i="5" s="1"/>
  <c r="BH969" i="5"/>
  <c r="BF969" i="5"/>
  <c r="AX969" i="5"/>
  <c r="AF970" i="2"/>
  <c r="AE970" i="2"/>
  <c r="AA970" i="2"/>
  <c r="Z970" i="2"/>
  <c r="X970" i="2"/>
  <c r="W970" i="2"/>
  <c r="P970" i="2"/>
  <c r="AJ732" i="7"/>
  <c r="AI732" i="7"/>
  <c r="AG732" i="7"/>
  <c r="J732" i="7"/>
  <c r="B732" i="7" s="1"/>
  <c r="AK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I973" i="2" l="1"/>
  <c r="CQ971" i="5"/>
  <c r="BE971" i="5"/>
  <c r="BJ971" i="5" s="1"/>
  <c r="BN971" i="5" s="1"/>
  <c r="CJ971" i="5"/>
  <c r="CS971" i="5"/>
  <c r="BV971" i="5"/>
  <c r="BK968" i="5"/>
  <c r="CO971" i="5"/>
  <c r="AH729" i="7"/>
  <c r="AH733" i="7"/>
  <c r="AH732" i="7"/>
  <c r="CJ969" i="5"/>
  <c r="BV970" i="5"/>
  <c r="CT970" i="5"/>
  <c r="CM970" i="5"/>
  <c r="CN970" i="5"/>
  <c r="BE970" i="5"/>
  <c r="BJ970" i="5" s="1"/>
  <c r="BN970" i="5" s="1"/>
  <c r="CQ968" i="5"/>
  <c r="BV969" i="5"/>
  <c r="CJ970" i="5"/>
  <c r="BK970" i="5"/>
  <c r="CG969" i="5"/>
  <c r="CH967" i="5"/>
  <c r="CH969" i="5"/>
  <c r="CP969" i="5"/>
  <c r="CQ969" i="5"/>
  <c r="BE969" i="5"/>
  <c r="BJ969" i="5" s="1"/>
  <c r="BN969" i="5" s="1"/>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4" i="5" l="1"/>
  <c r="AT984" i="5"/>
  <c r="AV984" i="5"/>
  <c r="AP984" i="5"/>
  <c r="AJ984" i="5"/>
  <c r="AN984"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3" i="5"/>
  <c r="BE919" i="5"/>
  <c r="BJ919" i="5" s="1"/>
  <c r="BN919" i="5" s="1"/>
  <c r="BE921" i="5"/>
  <c r="BJ921" i="5" s="1"/>
  <c r="BN921" i="5" s="1"/>
  <c r="BK920" i="5"/>
  <c r="CG920" i="5"/>
  <c r="AP982"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77"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77"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3" i="5" l="1"/>
  <c r="CQ889" i="5"/>
  <c r="AJ983" i="5"/>
  <c r="AT983" i="5"/>
  <c r="CK889" i="5"/>
  <c r="CS889" i="5"/>
  <c r="AU977" i="5"/>
  <c r="CJ889" i="5"/>
  <c r="AH983"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82" i="5" l="1"/>
  <c r="AN981"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7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82" i="5" l="1"/>
  <c r="AT982" i="5"/>
  <c r="AV982" i="5"/>
  <c r="CK858" i="5"/>
  <c r="BV858" i="5"/>
  <c r="AH982"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7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7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78" i="5"/>
  <c r="AE839" i="2"/>
  <c r="AA839" i="2"/>
  <c r="Z839" i="2"/>
  <c r="X839" i="2"/>
  <c r="W839" i="2"/>
  <c r="P839" i="2"/>
  <c r="O742" i="7"/>
  <c r="G742"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8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81" i="5" l="1"/>
  <c r="AJ981" i="5"/>
  <c r="AT981" i="5"/>
  <c r="AV979" i="5"/>
  <c r="AV981" i="5"/>
  <c r="CK828" i="5"/>
  <c r="AJ979"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8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80" i="5" l="1"/>
  <c r="AT980" i="5"/>
  <c r="AJ980" i="5"/>
  <c r="AP980" i="5"/>
  <c r="AH980" i="5"/>
  <c r="AV980" i="5"/>
  <c r="CK797" i="5"/>
  <c r="AJ978" i="5"/>
  <c r="AV97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77" i="5"/>
  <c r="AJ97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7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79" i="5"/>
  <c r="AS581" i="5"/>
  <c r="CU581" i="5" s="1"/>
  <c r="AG581" i="5"/>
  <c r="CK581" i="5" s="1"/>
  <c r="X74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4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4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4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76"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7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9" i="7" l="1"/>
  <c r="AH157" i="7"/>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77" i="5"/>
  <c r="CL378" i="5" l="1"/>
  <c r="CI378" i="5"/>
  <c r="CE378" i="5"/>
  <c r="CD378" i="5"/>
  <c r="CC378" i="5"/>
  <c r="CB378" i="5"/>
  <c r="CA378" i="5"/>
  <c r="BZ378" i="5"/>
  <c r="BY378" i="5"/>
  <c r="BX378" i="5"/>
  <c r="BT378" i="5"/>
  <c r="BS378" i="5"/>
  <c r="BR378" i="5"/>
  <c r="BQ378" i="5"/>
  <c r="BL378" i="5"/>
  <c r="BM378" i="5"/>
  <c r="BH378" i="5"/>
  <c r="BF378" i="5"/>
  <c r="BB977"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H116" i="7" l="1"/>
  <c r="BK354" i="5"/>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42"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42" i="7"/>
  <c r="AD742" i="7"/>
  <c r="AB742" i="7"/>
  <c r="Y742" i="7"/>
  <c r="N742" i="7"/>
  <c r="E742"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4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7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7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7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7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1" i="5" l="1"/>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42" i="7"/>
  <c r="T742" i="7"/>
  <c r="R742" i="7"/>
  <c r="Z742" i="7"/>
  <c r="AC74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42" i="7"/>
  <c r="AJ371" i="7"/>
  <c r="S742" i="7"/>
  <c r="B371" i="7"/>
  <c r="AK371" i="7" s="1"/>
  <c r="U742"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42" i="7"/>
  <c r="K742" i="7"/>
  <c r="AJ392" i="7"/>
  <c r="I742"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72" i="2" l="1"/>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AB971" i="2"/>
  <c r="I971" i="2"/>
  <c r="AB970" i="2"/>
  <c r="I970" i="2"/>
  <c r="AB969" i="2"/>
  <c r="I969" i="2"/>
  <c r="AB968" i="2"/>
  <c r="I968" i="2"/>
  <c r="AB967" i="2"/>
  <c r="I967" i="2"/>
  <c r="AB966" i="2"/>
  <c r="I966" i="2"/>
  <c r="AB965" i="2"/>
  <c r="I965" i="2"/>
  <c r="AB964" i="2"/>
  <c r="I964" i="2"/>
  <c r="W575" i="6"/>
  <c r="I576" i="6"/>
  <c r="AB972" i="2" l="1"/>
  <c r="I972" i="2"/>
  <c r="W576" i="6"/>
  <c r="I577" i="6"/>
  <c r="F742" i="7"/>
  <c r="AJ536" i="7"/>
  <c r="H742" i="7"/>
  <c r="AI536" i="7"/>
  <c r="B536" i="7"/>
  <c r="AK536" i="7" s="1"/>
  <c r="L74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42" i="7"/>
  <c r="B573" i="7"/>
  <c r="AK573" i="7" s="1"/>
  <c r="AJ573" i="7"/>
  <c r="B74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s="1"/>
</calcChain>
</file>

<file path=xl/sharedStrings.xml><?xml version="1.0" encoding="utf-8"?>
<sst xmlns="http://schemas.openxmlformats.org/spreadsheetml/2006/main" count="1319" uniqueCount="977">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</sst>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国家衛健委発表に基づく感染状況!$AE$374:$AE$977</c:f>
              <c:numCache>
                <c:formatCode>m"月"d"日"</c:formatCode>
                <c:ptCount val="6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numCache>
            </c:numRef>
          </c:cat>
          <c:val>
            <c:numRef>
              <c:f>国家衛健委発表に基づく感染状況!$AF$374:$AF$977</c:f>
              <c:numCache>
                <c:formatCode>#,##0_);[Red]\(#,##0\)</c:formatCode>
                <c:ptCount val="6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香港マカオ台湾の患者・海外輸入症例・無症状病原体保有者!$CN$189:$CN$975</c:f>
              <c:numCache>
                <c:formatCode>m"月"d"日"</c:formatCode>
                <c:ptCount val="7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香港マカオ台湾の患者・海外輸入症例・無症状病原体保有者!$CO$189:$CO$975</c:f>
              <c:numCache>
                <c:formatCode>General</c:formatCode>
                <c:ptCount val="78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省市別輸入症例数変化!$D$2:$D$739</c:f>
              <c:numCache>
                <c:formatCode>General</c:formatCode>
                <c:ptCount val="73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省市別輸入症例数変化!$E$2:$E$739</c:f>
              <c:numCache>
                <c:formatCode>General</c:formatCode>
                <c:ptCount val="73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省市別輸入症例数変化!$F$2:$F$739</c:f>
              <c:numCache>
                <c:formatCode>General</c:formatCode>
                <c:ptCount val="73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省市別輸入症例数変化!$G$2:$G$739</c:f>
              <c:numCache>
                <c:formatCode>General</c:formatCode>
                <c:ptCount val="73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省市別輸入症例数変化!$H$2:$H$739</c:f>
              <c:numCache>
                <c:formatCode>General</c:formatCode>
                <c:ptCount val="73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省市別輸入症例数変化!$I$2:$I$739</c:f>
              <c:numCache>
                <c:formatCode>General</c:formatCode>
                <c:ptCount val="73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省市別輸入症例数変化!$C$2:$C$739</c:f>
              <c:numCache>
                <c:formatCode>m"月"d"日"</c:formatCode>
                <c:ptCount val="7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省市別輸入症例数変化!$J$2:$J$739</c:f>
              <c:numCache>
                <c:formatCode>0_);[Red]\(0\)</c:formatCode>
                <c:ptCount val="73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香港マカオ台湾の患者・海外輸入症例・無症状病原体保有者!$AX$169:$AX$975</c:f>
              <c:numCache>
                <c:formatCode>m"月"d"日"</c:formatCode>
                <c:ptCount val="8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numCache>
            </c:numRef>
          </c:cat>
          <c:val>
            <c:numRef>
              <c:f>香港マカオ台湾の患者・海外輸入症例・無症状病原体保有者!$AY$169:$AY$975</c:f>
              <c:numCache>
                <c:formatCode>General</c:formatCode>
                <c:ptCount val="80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香港マカオ台湾の患者・海外輸入症例・無症状病原体保有者!$AX$169:$AX$975</c:f>
              <c:numCache>
                <c:formatCode>m"月"d"日"</c:formatCode>
                <c:ptCount val="8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numCache>
            </c:numRef>
          </c:cat>
          <c:val>
            <c:numRef>
              <c:f>香港マカオ台湾の患者・海外輸入症例・無症状病原体保有者!$BB$169:$BB$975</c:f>
              <c:numCache>
                <c:formatCode>General</c:formatCode>
                <c:ptCount val="80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香港マカオ台湾の患者・海外輸入症例・無症状病原体保有者!$AX$169:$AX$975</c:f>
              <c:numCache>
                <c:formatCode>m"月"d"日"</c:formatCode>
                <c:ptCount val="8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numCache>
            </c:numRef>
          </c:cat>
          <c:val>
            <c:numRef>
              <c:f>香港マカオ台湾の患者・海外輸入症例・無症状病原体保有者!$AZ$169:$AZ$975</c:f>
              <c:numCache>
                <c:formatCode>General</c:formatCode>
                <c:ptCount val="80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香港マカオ台湾の患者・海外輸入症例・無症状病原体保有者!$AX$169:$AX$975</c:f>
              <c:numCache>
                <c:formatCode>m"月"d"日"</c:formatCode>
                <c:ptCount val="8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numCache>
            </c:numRef>
          </c:cat>
          <c:val>
            <c:numRef>
              <c:f>香港マカオ台湾の患者・海外輸入症例・無症状病原体保有者!$BC$169:$BC$975</c:f>
              <c:numCache>
                <c:formatCode>General</c:formatCode>
                <c:ptCount val="80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5720771283188046"/>
          <c:y val="0.37658495279840432"/>
          <c:w val="0.1569596536218812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香港マカオ台湾の患者・海外輸入症例・無症状病原体保有者!$CR$485:$CR$975</c:f>
              <c:numCache>
                <c:formatCode>m"月"d"日"</c:formatCode>
                <c:ptCount val="4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numCache>
            </c:numRef>
          </c:cat>
          <c:val>
            <c:numRef>
              <c:f>香港マカオ台湾の患者・海外輸入症例・無症状病原体保有者!$CS$485:$CS$975</c:f>
              <c:numCache>
                <c:formatCode>General</c:formatCode>
                <c:ptCount val="49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香港マカオ台湾の患者・海外輸入症例・無症状病原体保有者!$CR$485:$CR$975</c:f>
              <c:numCache>
                <c:formatCode>m"月"d"日"</c:formatCode>
                <c:ptCount val="4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numCache>
            </c:numRef>
          </c:cat>
          <c:val>
            <c:numRef>
              <c:f>香港マカオ台湾の患者・海外輸入症例・無症状病原体保有者!$CT$485:$CT$975</c:f>
              <c:numCache>
                <c:formatCode>General</c:formatCode>
                <c:ptCount val="49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香港マカオ台湾の患者・海外輸入症例・無症状病原体保有者!$BJ$97:$BJ$974</c:f>
              <c:numCache>
                <c:formatCode>m"月"d"日"</c:formatCode>
                <c:ptCount val="8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numCache>
            </c:numRef>
          </c:cat>
          <c:val>
            <c:numRef>
              <c:f>香港マカオ台湾の患者・海外輸入症例・無症状病原体保有者!$BK$97:$BK$974</c:f>
              <c:numCache>
                <c:formatCode>General</c:formatCode>
                <c:ptCount val="87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香港マカオ台湾の患者・海外輸入症例・無症状病原体保有者!$BJ$97:$BJ$974</c:f>
              <c:numCache>
                <c:formatCode>m"月"d"日"</c:formatCode>
                <c:ptCount val="8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numCache>
            </c:numRef>
          </c:cat>
          <c:val>
            <c:numRef>
              <c:f>香港マカオ台湾の患者・海外輸入症例・無症状病原体保有者!$BL$97:$BL$974</c:f>
              <c:numCache>
                <c:formatCode>General</c:formatCode>
                <c:ptCount val="87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香港マカオ台湾の患者・海外輸入症例・無症状病原体保有者!$CM$29:$CM$975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香港マカオ台湾の患者・海外輸入症例・無症状病原体保有者!$CK$29:$CK$975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香港マカオ台湾の患者・海外輸入症例・無症状病原体保有者!$CJ$29:$CJ$975</c:f>
              <c:numCache>
                <c:formatCode>General</c:formatCode>
                <c:ptCount val="9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香港マカオ台湾の患者・海外輸入症例・無症状病原体保有者!$CK$29:$CK$975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香港マカオ台湾の患者・海外輸入症例・無症状病原体保有者!$CI$29:$CI$975</c15:sqref>
                        </c15:formulaRef>
                      </c:ext>
                    </c:extLst>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extLst>
                      <c:ext uri="{02D57815-91ED-43cb-92C2-25804820EDAC}">
                        <c15:formulaRef>
                          <c15:sqref>香港マカオ台湾の患者・海外輸入症例・無症状病原体保有者!$CJ$29:$CJ$975</c15:sqref>
                        </c15:formulaRef>
                      </c:ext>
                    </c:extLst>
                    <c:numCache>
                      <c:formatCode>General</c:formatCode>
                      <c:ptCount val="9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国家衛健委発表に基づく感染状況!$AE$374:$AE$977</c:f>
              <c:numCache>
                <c:formatCode>m"月"d"日"</c:formatCode>
                <c:ptCount val="6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numCache>
            </c:numRef>
          </c:cat>
          <c:val>
            <c:numRef>
              <c:f>国家衛健委発表に基づく感染状況!$AF$374:$AF$977</c:f>
              <c:numCache>
                <c:formatCode>#,##0_);[Red]\(#,##0\)</c:formatCode>
                <c:ptCount val="6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省市別輸入症例数変化!$AG$2:$AG$738</c:f>
              <c:numCache>
                <c:formatCode>m"月"d"日"</c:formatCode>
                <c:ptCount val="7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省市別輸入症例数変化!$AH$2:$AH$738</c:f>
              <c:numCache>
                <c:formatCode>0_);[Red]\(0\)</c:formatCode>
                <c:ptCount val="73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省市別輸入症例数変化!$AG$2:$AG$738</c:f>
              <c:numCache>
                <c:formatCode>m"月"d"日"</c:formatCode>
                <c:ptCount val="7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省市別輸入症例数変化!$AI$2:$AI$738</c:f>
              <c:numCache>
                <c:formatCode>0_);[Red]\(0\)</c:formatCode>
                <c:ptCount val="73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省市別輸入症例数変化!$AG$2:$AG$738</c:f>
              <c:numCache>
                <c:formatCode>m"月"d"日"</c:formatCode>
                <c:ptCount val="7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numCache>
            </c:numRef>
          </c:cat>
          <c:val>
            <c:numRef>
              <c:f>省市別輸入症例数変化!$AJ$2:$AJ$738</c:f>
              <c:numCache>
                <c:formatCode>General</c:formatCode>
                <c:ptCount val="73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香港マカオ台湾の患者・海外輸入症例・無症状病原体保有者!$BR$29:$BR$975</c:f>
              <c:numCache>
                <c:formatCode>General</c:formatCode>
                <c:ptCount val="94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香港マカオ台湾の患者・海外輸入症例・無症状病原体保有者!$BS$29:$BS$975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香港マカオ台湾の患者・海外輸入症例・無症状病原体保有者!$BT$29:$BT$975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香港マカオ台湾の患者・海外輸入症例・無症状病原体保有者!$CP$189:$CP$974</c:f>
              <c:numCache>
                <c:formatCode>m"月"d"日"</c:formatCode>
                <c:ptCount val="7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香港マカオ台湾の患者・海外輸入症例・無症状病原体保有者!$CQ$189:$CQ$974</c:f>
              <c:numCache>
                <c:formatCode>General</c:formatCode>
                <c:ptCount val="7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香港マカオ台湾の患者・海外輸入症例・無症状病原体保有者!$CN$189:$CN$975</c:f>
              <c:numCache>
                <c:formatCode>m"月"d"日"</c:formatCode>
                <c:ptCount val="7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香港マカオ台湾の患者・海外輸入症例・無症状病原体保有者!$CO$189:$CO$975</c:f>
              <c:numCache>
                <c:formatCode>General</c:formatCode>
                <c:ptCount val="78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香港マカオ台湾の患者・海外輸入症例・無症状病原体保有者!$BJ$97:$BJ$974</c:f>
              <c:numCache>
                <c:formatCode>m"月"d"日"</c:formatCode>
                <c:ptCount val="8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numCache>
            </c:numRef>
          </c:cat>
          <c:val>
            <c:numRef>
              <c:f>香港マカオ台湾の患者・海外輸入症例・無症状病原体保有者!$BL$97:$BL$974</c:f>
              <c:numCache>
                <c:formatCode>General</c:formatCode>
                <c:ptCount val="87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香港マカオ台湾の患者・海外輸入症例・無症状病原体保有者!$BJ$97:$BJ$974</c:f>
              <c:numCache>
                <c:formatCode>m"月"d"日"</c:formatCode>
                <c:ptCount val="8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numCache>
            </c:numRef>
          </c:cat>
          <c:val>
            <c:numRef>
              <c:f>香港マカオ台湾の患者・海外輸入症例・無症状病原体保有者!$BK$97:$BK$974</c:f>
              <c:numCache>
                <c:formatCode>General</c:formatCode>
                <c:ptCount val="87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国家衛健委発表に基づく感染状況!$W$27:$W$977</c:f>
              <c:numCache>
                <c:formatCode>m"月"d"日"</c:formatCode>
                <c:ptCount val="9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numCache>
            </c:numRef>
          </c:cat>
          <c:val>
            <c:numRef>
              <c:f>国家衛健委発表に基づく感染状況!$X$27:$X$977</c:f>
              <c:numCache>
                <c:formatCode>#,##0_);[Red]\(#,##0\)</c:formatCode>
                <c:ptCount val="9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国家衛健委発表に基づく感染状況!$W$27:$W$977</c:f>
              <c:numCache>
                <c:formatCode>m"月"d"日"</c:formatCode>
                <c:ptCount val="9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numCache>
            </c:numRef>
          </c:cat>
          <c:val>
            <c:numRef>
              <c:f>国家衛健委発表に基づく感染状況!$Y$27:$Y$977</c:f>
              <c:numCache>
                <c:formatCode>General</c:formatCode>
                <c:ptCount val="9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香港マカオ台湾の患者・海外輸入症例・無症状病原体保有者!$CP$189:$CP$974</c:f>
              <c:numCache>
                <c:formatCode>m"月"d"日"</c:formatCode>
                <c:ptCount val="7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香港マカオ台湾の患者・海外輸入症例・無症状病原体保有者!$CQ$189:$CQ$974</c:f>
              <c:numCache>
                <c:formatCode>General</c:formatCode>
                <c:ptCount val="7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香港マカオ台湾の患者・海外輸入症例・無症状病原体保有者!$CN$189:$CN$975</c:f>
              <c:numCache>
                <c:formatCode>m"月"d"日"</c:formatCode>
                <c:ptCount val="7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香港マカオ台湾の患者・海外輸入症例・無症状病原体保有者!$CO$189:$CO$975</c:f>
              <c:numCache>
                <c:formatCode>General</c:formatCode>
                <c:ptCount val="78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新疆の情況!$U$7:$U$779</c:f>
              <c:strCache>
                <c:ptCount val="77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strCache>
            </c:strRef>
          </c:cat>
          <c:val>
            <c:numRef>
              <c:f>新疆の情況!$V$7:$V$779</c:f>
              <c:numCache>
                <c:formatCode>General</c:formatCode>
                <c:ptCount val="773"/>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新疆の情況!$U$7:$U$779</c:f>
              <c:strCache>
                <c:ptCount val="77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strCache>
            </c:strRef>
          </c:cat>
          <c:val>
            <c:numRef>
              <c:f>新疆の情況!$W$7:$W$779</c:f>
              <c:numCache>
                <c:formatCode>General</c:formatCode>
                <c:ptCount val="773"/>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国家衛健委発表に基づく感染状況!$W$27:$W$978</c:f>
              <c:numCache>
                <c:formatCode>m"月"d"日"</c:formatCode>
                <c:ptCount val="9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numCache>
            </c:numRef>
          </c:cat>
          <c:val>
            <c:numRef>
              <c:f>国家衛健委発表に基づく感染状況!$X$27:$X$978</c:f>
              <c:numCache>
                <c:formatCode>#,##0_);[Red]\(#,##0\)</c:formatCode>
                <c:ptCount val="95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国家衛健委発表に基づく感染状況!$W$27:$W$978</c:f>
              <c:numCache>
                <c:formatCode>m"月"d"日"</c:formatCode>
                <c:ptCount val="95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numCache>
            </c:numRef>
          </c:cat>
          <c:val>
            <c:numRef>
              <c:f>国家衛健委発表に基づく感染状況!$Y$27:$Y$978</c:f>
              <c:numCache>
                <c:formatCode>General</c:formatCode>
                <c:ptCount val="95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香港マカオ台湾の患者・海外輸入症例・無症状病原体保有者!$BE$70:$BE$975</c:f>
              <c:numCache>
                <c:formatCode>m"月"d"日"</c:formatCode>
                <c:ptCount val="9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numCache>
            </c:numRef>
          </c:cat>
          <c:val>
            <c:numRef>
              <c:f>香港マカオ台湾の患者・海外輸入症例・無症状病原体保有者!$BF$70:$BF$975</c:f>
              <c:numCache>
                <c:formatCode>General</c:formatCode>
                <c:ptCount val="90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香港マカオ台湾の患者・海外輸入症例・無症状病原体保有者!$BE$70:$BE$975</c:f>
              <c:numCache>
                <c:formatCode>m"月"d"日"</c:formatCode>
                <c:ptCount val="9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numCache>
            </c:numRef>
          </c:cat>
          <c:val>
            <c:numRef>
              <c:f>香港マカオ台湾の患者・海外輸入症例・無症状病原体保有者!$BG$70:$BG$975</c:f>
              <c:numCache>
                <c:formatCode>General</c:formatCode>
                <c:ptCount val="90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香港マカオ台湾の患者・海外輸入症例・無症状病原体保有者!$BY$29:$BY$975</c:f>
              <c:numCache>
                <c:formatCode>General</c:formatCode>
                <c:ptCount val="94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香港マカオ台湾の患者・海外輸入症例・無症状病原体保有者!$BZ$29:$BZ$975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香港マカオ台湾の患者・海外輸入症例・無症状病原体保有者!$CA$29:$CA$975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香港マカオ台湾の患者・海外輸入症例・無症状病原体保有者!$CC$29:$CC$975</c:f>
              <c:numCache>
                <c:formatCode>General</c:formatCode>
                <c:ptCount val="94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香港マカオ台湾の患者・海外輸入症例・無症状病原体保有者!$CD$29:$CD$975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香港マカオ台湾の患者・海外輸入症例・無症状病原体保有者!$CE$29:$CE$975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香港マカオ台湾の患者・海外輸入症例・無症状病原体保有者!$CM$29:$CM$975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香港マカオ台湾の患者・海外輸入症例・無症状病原体保有者!$CJ$29:$CJ$975</c:f>
              <c:numCache>
                <c:formatCode>General</c:formatCode>
                <c:ptCount val="9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香港マカオ台湾の患者・海外輸入症例・無症状病原体保有者!$CI$29:$CI$975</c:f>
              <c:numCache>
                <c:formatCode>m"月"d"日"</c:formatCode>
                <c:ptCount val="9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numCache>
            </c:numRef>
          </c:cat>
          <c:val>
            <c:numRef>
              <c:f>香港マカオ台湾の患者・海外輸入症例・無症状病原体保有者!$CK$29:$CK$975</c:f>
              <c:numCache>
                <c:formatCode>General</c:formatCode>
                <c:ptCount val="9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香港マカオ台湾の患者・海外輸入症例・無症状病原体保有者!$CP$189:$CP$974</c:f>
              <c:numCache>
                <c:formatCode>m"月"d"日"</c:formatCode>
                <c:ptCount val="7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numCache>
            </c:numRef>
          </c:cat>
          <c:val>
            <c:numRef>
              <c:f>香港マカオ台湾の患者・海外輸入症例・無症状病原体保有者!$CQ$189:$CQ$974</c:f>
              <c:numCache>
                <c:formatCode>General</c:formatCode>
                <c:ptCount val="7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96"/>
  <sheetViews>
    <sheetView tabSelected="1" zoomScale="115" zoomScaleNormal="115" workbookViewId="0">
      <pane xSplit="2" ySplit="5" topLeftCell="C967" activePane="bottomRight" state="frozen"/>
      <selection pane="topRight" activeCell="C1" sqref="C1"/>
      <selection pane="bottomLeft" activeCell="A8" sqref="A8"/>
      <selection pane="bottomRight" activeCell="H974" sqref="H97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44796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v>44795</v>
      </c>
      <c r="C972" s="48">
        <v>0</v>
      </c>
      <c r="D972" s="84"/>
      <c r="E972" s="110"/>
      <c r="F972" s="57">
        <v>0</v>
      </c>
      <c r="G972" s="48">
        <v>382</v>
      </c>
      <c r="H972" s="89">
        <f t="shared" ref="H972" si="829">+H971+G972</f>
        <v>240233</v>
      </c>
      <c r="I972" s="89">
        <f t="shared" ref="I972" si="830">+H972-M972-O972</f>
        <v>8391</v>
      </c>
      <c r="J972" s="48">
        <v>-4</v>
      </c>
      <c r="K972" s="56">
        <f t="shared" ref="K972" si="831">+J972+K971</f>
        <v>35</v>
      </c>
      <c r="L972" s="48">
        <v>0</v>
      </c>
      <c r="M972" s="89">
        <f t="shared" ref="M972" si="832">+L972+M971</f>
        <v>5226</v>
      </c>
      <c r="N972" s="48">
        <v>574</v>
      </c>
      <c r="O972" s="89">
        <f t="shared" ref="O972" si="833">+N972+O971</f>
        <v>226616</v>
      </c>
      <c r="P972" s="111">
        <f t="shared" ref="P972" si="834">+Q972-Q971</f>
        <v>22310</v>
      </c>
      <c r="Q972" s="57">
        <v>5099152</v>
      </c>
      <c r="R972" s="48">
        <v>27998</v>
      </c>
      <c r="S972" s="118"/>
      <c r="T972" s="57">
        <v>220686</v>
      </c>
      <c r="U972" s="78"/>
      <c r="W972" s="1">
        <f t="shared" ref="W972" si="835">+B972</f>
        <v>44795</v>
      </c>
      <c r="X972" s="122">
        <f t="shared" ref="X972" si="836">+G972</f>
        <v>382</v>
      </c>
      <c r="Y972">
        <f t="shared" ref="Y972" si="837">+H972</f>
        <v>240233</v>
      </c>
      <c r="Z972" s="123">
        <f t="shared" ref="Z972" si="838">+B972</f>
        <v>44795</v>
      </c>
      <c r="AA972">
        <f t="shared" ref="AA972" si="839">+L972</f>
        <v>0</v>
      </c>
      <c r="AB972">
        <f t="shared" ref="AB972" si="840">+M972</f>
        <v>5226</v>
      </c>
      <c r="AC972">
        <v>373</v>
      </c>
      <c r="AE972" s="1">
        <f t="shared" ref="AE972" si="841">+B972</f>
        <v>44795</v>
      </c>
      <c r="AF972" s="293">
        <f>+G972-香港マカオ台湾の患者・海外輸入症例・無症状病原体保有者!B971</f>
        <v>308</v>
      </c>
    </row>
    <row r="973" spans="2:32" x14ac:dyDescent="0.55000000000000004">
      <c r="B973" s="220">
        <v>44796</v>
      </c>
      <c r="C973" s="48">
        <v>0</v>
      </c>
      <c r="D973" s="84"/>
      <c r="E973" s="110"/>
      <c r="F973" s="57">
        <v>0</v>
      </c>
      <c r="G973" s="48">
        <v>413</v>
      </c>
      <c r="H973" s="89">
        <f t="shared" ref="H973" si="842">+H972+G973</f>
        <v>240646</v>
      </c>
      <c r="I973" s="89">
        <f t="shared" ref="I973" si="843">+H973-M973-O973</f>
        <v>8086</v>
      </c>
      <c r="J973" s="48">
        <v>8</v>
      </c>
      <c r="K973" s="56">
        <f t="shared" ref="K973" si="844">+J973+K972</f>
        <v>43</v>
      </c>
      <c r="L973" s="48">
        <v>0</v>
      </c>
      <c r="M973" s="89">
        <f t="shared" ref="M973" si="845">+L973+M972</f>
        <v>5226</v>
      </c>
      <c r="N973" s="48">
        <v>718</v>
      </c>
      <c r="O973" s="89">
        <f t="shared" ref="O973" si="846">+N973+O972</f>
        <v>227334</v>
      </c>
      <c r="P973" s="111">
        <f t="shared" ref="P973" si="847">+Q973-Q972</f>
        <v>22173</v>
      </c>
      <c r="Q973" s="57">
        <v>5121325</v>
      </c>
      <c r="R973" s="48">
        <v>31935</v>
      </c>
      <c r="S973" s="118"/>
      <c r="T973" s="57">
        <v>210301</v>
      </c>
      <c r="U973" s="78"/>
      <c r="W973" s="1">
        <f t="shared" ref="W973" si="848">+B973</f>
        <v>44796</v>
      </c>
      <c r="X973" s="122">
        <f t="shared" ref="X973" si="849">+G973</f>
        <v>413</v>
      </c>
      <c r="Y973">
        <f t="shared" ref="Y973" si="850">+H973</f>
        <v>240646</v>
      </c>
      <c r="Z973" s="123">
        <f t="shared" ref="Z973" si="851">+B973</f>
        <v>44796</v>
      </c>
      <c r="AA973">
        <f t="shared" ref="AA973" si="852">+L973</f>
        <v>0</v>
      </c>
      <c r="AB973">
        <f t="shared" ref="AB973" si="853">+M973</f>
        <v>5226</v>
      </c>
      <c r="AC973">
        <v>373</v>
      </c>
      <c r="AE973" s="1">
        <f t="shared" ref="AE973" si="854">+B973</f>
        <v>44796</v>
      </c>
      <c r="AF973" s="293">
        <f>+G973-香港マカオ台湾の患者・海外輸入症例・無症状病原体保有者!B972</f>
        <v>380</v>
      </c>
    </row>
    <row r="974" spans="2:32" x14ac:dyDescent="0.55000000000000004">
      <c r="B974" s="220"/>
      <c r="C974" s="48"/>
      <c r="D974" s="84"/>
      <c r="E974" s="110"/>
      <c r="F974" s="57"/>
      <c r="G974" s="48"/>
      <c r="H974" s="89"/>
      <c r="I974" s="89"/>
      <c r="J974" s="48"/>
      <c r="K974" s="56"/>
      <c r="L974" s="48"/>
      <c r="M974" s="89"/>
      <c r="N974" s="48"/>
      <c r="O974" s="89"/>
      <c r="P974" s="111"/>
      <c r="Q974" s="57"/>
      <c r="R974" s="48"/>
      <c r="S974" s="118"/>
      <c r="T974" s="57"/>
      <c r="U974" s="78"/>
      <c r="W974" s="1"/>
      <c r="X974" s="122"/>
      <c r="Z974" s="123"/>
      <c r="AE974" s="1"/>
      <c r="AF974" s="293"/>
    </row>
    <row r="975" spans="2:32" x14ac:dyDescent="0.55000000000000004">
      <c r="B975" s="220"/>
      <c r="C975" s="48"/>
      <c r="D975" s="84"/>
      <c r="E975" s="110"/>
      <c r="F975" s="57"/>
      <c r="G975" s="48"/>
      <c r="H975" s="89"/>
      <c r="I975" s="89"/>
      <c r="J975" s="48"/>
      <c r="K975" s="56"/>
      <c r="L975" s="48"/>
      <c r="M975" s="89"/>
      <c r="N975" s="48"/>
      <c r="O975" s="89"/>
      <c r="P975" s="111"/>
      <c r="Q975" s="57"/>
      <c r="R975" s="48"/>
      <c r="S975" s="118"/>
      <c r="T975" s="57"/>
      <c r="U975" s="78"/>
      <c r="W975" s="1"/>
      <c r="X975" s="122"/>
      <c r="Z975" s="123"/>
      <c r="AE975" s="1"/>
      <c r="AF975" s="293"/>
    </row>
    <row r="976" spans="2:32" x14ac:dyDescent="0.55000000000000004">
      <c r="B976" s="220"/>
      <c r="C976" s="48"/>
      <c r="D976" s="84"/>
      <c r="E976" s="110"/>
      <c r="F976" s="57"/>
      <c r="G976" s="48"/>
      <c r="H976" s="89"/>
      <c r="I976" s="89"/>
      <c r="J976" s="48"/>
      <c r="K976" s="56"/>
      <c r="L976" s="48"/>
      <c r="M976" s="89"/>
      <c r="N976" s="48"/>
      <c r="O976" s="89"/>
      <c r="P976" s="111"/>
      <c r="Q976" s="57"/>
      <c r="R976" s="48"/>
      <c r="S976" s="118"/>
      <c r="T976" s="57"/>
      <c r="U976" s="78"/>
      <c r="W976" s="1"/>
      <c r="X976" s="122"/>
      <c r="Z976" s="123"/>
      <c r="AE976" s="1"/>
      <c r="AF976" s="293"/>
    </row>
    <row r="977" spans="2:32" ht="18.5" thickBot="1" x14ac:dyDescent="0.6">
      <c r="B977" s="66"/>
      <c r="C977" s="59"/>
      <c r="D977" s="49"/>
      <c r="E977" s="61"/>
      <c r="F977" s="60"/>
      <c r="G977" s="48"/>
      <c r="H977" s="89"/>
      <c r="I977" s="89"/>
      <c r="J977" s="59"/>
      <c r="K977" s="56"/>
      <c r="L977" s="48"/>
      <c r="M977" s="89"/>
      <c r="N977" s="48"/>
      <c r="O977" s="89"/>
      <c r="P977" s="111"/>
      <c r="Q977" s="60"/>
      <c r="R977" s="48"/>
      <c r="S977" s="60"/>
      <c r="T977" s="60"/>
      <c r="U977" s="78"/>
      <c r="W977" s="1"/>
      <c r="X977" s="122"/>
      <c r="Z977" s="123"/>
      <c r="AE977" s="1"/>
      <c r="AF977" s="293"/>
    </row>
    <row r="978" spans="2:32" ht="9.5" customHeight="1" thickBot="1" x14ac:dyDescent="0.6">
      <c r="B978" s="66"/>
      <c r="C978" s="79"/>
      <c r="D978" s="80"/>
      <c r="E978" s="82"/>
      <c r="F978" s="95"/>
      <c r="G978" s="79"/>
      <c r="H978" s="82"/>
      <c r="I978" s="82"/>
      <c r="J978" s="79"/>
      <c r="K978" s="82"/>
      <c r="L978" s="79"/>
      <c r="M978" s="82"/>
      <c r="N978" s="83"/>
      <c r="O978" s="81"/>
      <c r="P978" s="94"/>
      <c r="Q978" s="95"/>
      <c r="R978" s="120"/>
      <c r="S978" s="95"/>
      <c r="T978" s="95"/>
      <c r="U978" s="67"/>
      <c r="AF978" s="293"/>
    </row>
    <row r="979" spans="2:32" x14ac:dyDescent="0.55000000000000004">
      <c r="M979" s="296">
        <f>SUM(L845:L862)</f>
        <v>503</v>
      </c>
      <c r="AF979" s="293"/>
    </row>
    <row r="980" spans="2:32" ht="13" customHeight="1" x14ac:dyDescent="0.55000000000000004">
      <c r="E980" s="112"/>
      <c r="F980" s="113"/>
      <c r="G980" s="112" t="s">
        <v>80</v>
      </c>
      <c r="H980" s="113"/>
      <c r="I980" s="113"/>
      <c r="J980" s="113"/>
      <c r="U980" s="72"/>
      <c r="AF980" s="293"/>
    </row>
    <row r="981" spans="2:32" ht="13" customHeight="1" x14ac:dyDescent="0.55000000000000004">
      <c r="E981" s="112" t="s">
        <v>98</v>
      </c>
      <c r="F981" s="113"/>
      <c r="G981" s="304" t="s">
        <v>79</v>
      </c>
      <c r="H981" s="305"/>
      <c r="I981" s="112" t="s">
        <v>106</v>
      </c>
      <c r="J981" s="113"/>
      <c r="AF981" s="293"/>
    </row>
    <row r="982" spans="2:32" ht="13" customHeight="1" x14ac:dyDescent="0.55000000000000004">
      <c r="B982" s="129"/>
      <c r="E982" s="114" t="s">
        <v>108</v>
      </c>
      <c r="F982" s="113"/>
      <c r="G982" s="115"/>
      <c r="H982" s="115"/>
      <c r="I982" s="112" t="s">
        <v>107</v>
      </c>
      <c r="J982" s="113"/>
      <c r="AF982" s="293"/>
    </row>
    <row r="983" spans="2:32" ht="18.5" customHeight="1" x14ac:dyDescent="0.55000000000000004">
      <c r="E983" s="112" t="s">
        <v>96</v>
      </c>
      <c r="F983" s="113"/>
      <c r="G983" s="112" t="s">
        <v>97</v>
      </c>
      <c r="H983" s="113"/>
      <c r="I983" s="113"/>
      <c r="J983" s="113"/>
      <c r="AF983" s="293"/>
    </row>
    <row r="984" spans="2:32" ht="13" customHeight="1" x14ac:dyDescent="0.55000000000000004">
      <c r="E984" s="112" t="s">
        <v>98</v>
      </c>
      <c r="F984" s="113"/>
      <c r="G984" s="112" t="s">
        <v>99</v>
      </c>
      <c r="H984" s="113"/>
      <c r="I984" s="113"/>
      <c r="J984" s="113"/>
      <c r="AF984" s="293"/>
    </row>
    <row r="985" spans="2:32" ht="13" customHeight="1" x14ac:dyDescent="0.55000000000000004">
      <c r="E985" s="112" t="s">
        <v>98</v>
      </c>
      <c r="F985" s="113"/>
      <c r="G985" s="112" t="s">
        <v>100</v>
      </c>
      <c r="H985" s="113"/>
      <c r="I985" s="113"/>
      <c r="J985" s="113"/>
      <c r="AF985" s="293"/>
    </row>
    <row r="986" spans="2:32" ht="13" customHeight="1" x14ac:dyDescent="0.55000000000000004">
      <c r="E986" s="112" t="s">
        <v>101</v>
      </c>
      <c r="F986" s="113"/>
      <c r="G986" s="112" t="s">
        <v>102</v>
      </c>
      <c r="H986" s="113"/>
      <c r="I986" s="113"/>
      <c r="J986" s="113"/>
      <c r="AF986" s="293"/>
    </row>
    <row r="987" spans="2:32" ht="13" customHeight="1" x14ac:dyDescent="0.55000000000000004">
      <c r="E987" s="112" t="s">
        <v>103</v>
      </c>
      <c r="F987" s="113"/>
      <c r="G987" s="112" t="s">
        <v>104</v>
      </c>
      <c r="H987" s="113"/>
      <c r="I987" s="113"/>
      <c r="J987" s="113"/>
      <c r="AF987" s="293"/>
    </row>
    <row r="988" spans="2:32" x14ac:dyDescent="0.55000000000000004">
      <c r="AF988" s="293"/>
    </row>
    <row r="989" spans="2:32" x14ac:dyDescent="0.55000000000000004">
      <c r="AF989" s="293"/>
    </row>
    <row r="990" spans="2:32" x14ac:dyDescent="0.55000000000000004">
      <c r="AF990" s="293"/>
    </row>
    <row r="991" spans="2:32" x14ac:dyDescent="0.55000000000000004">
      <c r="AF991" s="293"/>
    </row>
    <row r="992" spans="2:32" x14ac:dyDescent="0.55000000000000004">
      <c r="AF992" s="293"/>
    </row>
    <row r="993" spans="32:32" x14ac:dyDescent="0.55000000000000004">
      <c r="AF993" s="293"/>
    </row>
    <row r="994" spans="32:32" x14ac:dyDescent="0.55000000000000004">
      <c r="AF994" s="293"/>
    </row>
    <row r="995" spans="32:32" x14ac:dyDescent="0.55000000000000004">
      <c r="AF995" s="293"/>
    </row>
    <row r="996" spans="32:32" x14ac:dyDescent="0.55000000000000004">
      <c r="AF996" s="293"/>
    </row>
  </sheetData>
  <mergeCells count="12">
    <mergeCell ref="G981:H98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4"/>
  <sheetViews>
    <sheetView topLeftCell="A6" zoomScaleNormal="100" workbookViewId="0">
      <pane xSplit="1" ySplit="2" topLeftCell="B968" activePane="bottomRight" state="frozen"/>
      <selection activeCell="A6" sqref="A6"/>
      <selection pane="topRight" activeCell="B6" sqref="B6"/>
      <selection pane="bottomLeft" activeCell="A8" sqref="A8"/>
      <selection pane="bottomRight" activeCell="A974" sqref="A973:E974"/>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6" t="s">
        <v>130</v>
      </c>
      <c r="C4" s="347"/>
      <c r="D4" s="347"/>
      <c r="E4" s="347"/>
      <c r="F4" s="347"/>
      <c r="G4" s="347"/>
      <c r="H4" s="347"/>
      <c r="I4" s="347"/>
      <c r="J4" s="347"/>
      <c r="K4" s="34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29" t="s">
        <v>134</v>
      </c>
      <c r="C5" s="327"/>
      <c r="D5" s="327"/>
      <c r="E5" s="327"/>
      <c r="F5" s="330" t="s">
        <v>135</v>
      </c>
      <c r="G5" s="327" t="s">
        <v>131</v>
      </c>
      <c r="H5" s="327"/>
      <c r="I5" s="327"/>
      <c r="J5" s="327" t="s">
        <v>132</v>
      </c>
      <c r="K5" s="328"/>
      <c r="L5" s="352" t="s">
        <v>69</v>
      </c>
      <c r="M5" s="353"/>
      <c r="N5" s="356" t="s">
        <v>9</v>
      </c>
      <c r="O5" s="357"/>
      <c r="P5" s="365" t="s">
        <v>128</v>
      </c>
      <c r="Q5" s="366"/>
      <c r="R5" s="366"/>
      <c r="S5" s="367"/>
      <c r="T5" s="373" t="s">
        <v>88</v>
      </c>
      <c r="U5" s="374"/>
      <c r="V5" s="374"/>
      <c r="W5" s="374"/>
      <c r="X5" s="375"/>
      <c r="Y5" s="130"/>
      <c r="Z5" s="325" t="s">
        <v>76</v>
      </c>
      <c r="AA5" s="340" t="s">
        <v>161</v>
      </c>
      <c r="AB5" s="341"/>
      <c r="AC5" s="342"/>
      <c r="AD5" s="381" t="s">
        <v>142</v>
      </c>
      <c r="AE5" s="382"/>
      <c r="AF5" s="361"/>
      <c r="AG5" s="361"/>
      <c r="AH5" s="361"/>
      <c r="AI5" s="361"/>
      <c r="AJ5" s="383"/>
      <c r="AK5" s="360" t="s">
        <v>143</v>
      </c>
      <c r="AL5" s="361"/>
      <c r="AM5" s="361"/>
      <c r="AN5" s="361"/>
      <c r="AO5" s="361"/>
      <c r="AP5" s="362"/>
      <c r="AQ5" s="360" t="s">
        <v>144</v>
      </c>
      <c r="AR5" s="361"/>
      <c r="AS5" s="361"/>
      <c r="AT5" s="361"/>
      <c r="AU5" s="361"/>
      <c r="AV5" s="371"/>
    </row>
    <row r="6" spans="1:97" ht="28.5" customHeight="1" x14ac:dyDescent="0.55000000000000004">
      <c r="A6" s="325"/>
      <c r="B6" s="333" t="s">
        <v>148</v>
      </c>
      <c r="C6" s="334"/>
      <c r="D6" s="337" t="s">
        <v>86</v>
      </c>
      <c r="E6" s="335" t="s">
        <v>136</v>
      </c>
      <c r="F6" s="331"/>
      <c r="G6" s="337" t="s">
        <v>133</v>
      </c>
      <c r="H6" s="337" t="s">
        <v>9</v>
      </c>
      <c r="I6" s="337" t="s">
        <v>86</v>
      </c>
      <c r="J6" s="337" t="s">
        <v>133</v>
      </c>
      <c r="K6" s="338" t="s">
        <v>9</v>
      </c>
      <c r="L6" s="354"/>
      <c r="M6" s="355"/>
      <c r="N6" s="358"/>
      <c r="O6" s="359"/>
      <c r="P6" s="368"/>
      <c r="Q6" s="369"/>
      <c r="R6" s="369"/>
      <c r="S6" s="370"/>
      <c r="T6" s="376"/>
      <c r="U6" s="377"/>
      <c r="V6" s="377"/>
      <c r="W6" s="377"/>
      <c r="X6" s="378"/>
      <c r="Y6" s="130"/>
      <c r="Z6" s="325"/>
      <c r="AA6" s="343"/>
      <c r="AB6" s="344"/>
      <c r="AC6" s="345"/>
      <c r="AD6" s="379" t="s">
        <v>141</v>
      </c>
      <c r="AE6" s="380"/>
      <c r="AF6" s="349"/>
      <c r="AG6" s="349" t="s">
        <v>140</v>
      </c>
      <c r="AH6" s="349"/>
      <c r="AI6" s="349" t="s">
        <v>132</v>
      </c>
      <c r="AJ6" s="350"/>
      <c r="AK6" s="363" t="s">
        <v>141</v>
      </c>
      <c r="AL6" s="349"/>
      <c r="AM6" s="349" t="s">
        <v>140</v>
      </c>
      <c r="AN6" s="349"/>
      <c r="AO6" s="349" t="s">
        <v>132</v>
      </c>
      <c r="AP6" s="364"/>
      <c r="AQ6" s="363" t="s">
        <v>141</v>
      </c>
      <c r="AR6" s="349"/>
      <c r="AS6" s="349" t="s">
        <v>140</v>
      </c>
      <c r="AT6" s="349"/>
      <c r="AU6" s="349"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32"/>
      <c r="E7" s="336"/>
      <c r="F7" s="332"/>
      <c r="G7" s="332"/>
      <c r="H7" s="332"/>
      <c r="I7" s="332"/>
      <c r="J7" s="332"/>
      <c r="K7" s="33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72"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72" si="3180">+AW961+1</f>
        <v>801</v>
      </c>
      <c r="AX962" s="236">
        <f t="shared" si="3134"/>
        <v>44786</v>
      </c>
      <c r="AY962" s="6">
        <v>0</v>
      </c>
      <c r="AZ962" s="237">
        <f t="shared" si="3135"/>
        <v>2538</v>
      </c>
      <c r="BA962" s="237">
        <f t="shared" ref="BA962:BA972" si="3181">+BA958+1</f>
        <v>448</v>
      </c>
      <c r="BB962" s="129">
        <v>0</v>
      </c>
      <c r="BC962" s="27">
        <f t="shared" si="3136"/>
        <v>1648</v>
      </c>
      <c r="BD962" s="237">
        <f t="shared" ref="BD962:BD972"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v>44795</v>
      </c>
      <c r="B971" s="239">
        <v>74</v>
      </c>
      <c r="C971" s="153">
        <f t="shared" ref="C971" si="3671">+B971+C970</f>
        <v>22075</v>
      </c>
      <c r="D971" s="295">
        <f t="shared" ref="D971" si="3672">+C971-F971</f>
        <v>712</v>
      </c>
      <c r="E971" s="146">
        <v>0</v>
      </c>
      <c r="F971" s="146">
        <v>21363</v>
      </c>
      <c r="G971" s="146">
        <v>0</v>
      </c>
      <c r="H971" s="134"/>
      <c r="I971" s="146">
        <v>0</v>
      </c>
      <c r="J971" s="134"/>
      <c r="K971" s="42">
        <v>0</v>
      </c>
      <c r="L971" s="145">
        <v>1513</v>
      </c>
      <c r="M971" s="239">
        <v>73</v>
      </c>
      <c r="N971" s="134"/>
      <c r="O971" s="134"/>
      <c r="P971" s="146">
        <v>75</v>
      </c>
      <c r="Q971" s="146">
        <v>10</v>
      </c>
      <c r="R971" s="134"/>
      <c r="S971" s="134"/>
      <c r="T971" s="146">
        <v>840</v>
      </c>
      <c r="U971" s="146">
        <v>88</v>
      </c>
      <c r="V971" s="134"/>
      <c r="W971" s="42">
        <v>22161</v>
      </c>
      <c r="X971" s="147">
        <v>747</v>
      </c>
      <c r="Y971" s="5">
        <f t="shared" si="3179"/>
        <v>783</v>
      </c>
      <c r="Z971" s="75">
        <f t="shared" ref="Z971" si="3673">+A971</f>
        <v>44795</v>
      </c>
      <c r="AA971" s="229">
        <f t="shared" ref="AA971" si="3674">+AF971+AL971+AR971</f>
        <v>5435036</v>
      </c>
      <c r="AB971" s="229">
        <f t="shared" ref="AB971" si="3675">+AH971+AN971+AT971</f>
        <v>86636</v>
      </c>
      <c r="AC971" s="230">
        <f t="shared" ref="AC971" si="3676">+AJ971+AP971+AV971</f>
        <v>19273</v>
      </c>
      <c r="AD971" s="182">
        <f t="shared" ref="AD971" si="3677">+AF971-AF970</f>
        <v>1012</v>
      </c>
      <c r="AE971" s="242">
        <f t="shared" ref="AE971" si="3678">+AE970+AD971</f>
        <v>372860</v>
      </c>
      <c r="AF971" s="154">
        <v>374065</v>
      </c>
      <c r="AG971" s="183">
        <f t="shared" ref="AG971" si="3679">+AH971-AH970</f>
        <v>195</v>
      </c>
      <c r="AH971" s="154">
        <v>72109</v>
      </c>
      <c r="AI971" s="183">
        <f t="shared" ref="AI971" si="3680">+AJ971-AJ970</f>
        <v>5</v>
      </c>
      <c r="AJ971" s="184">
        <v>9610</v>
      </c>
      <c r="AK971" s="185">
        <f t="shared" ref="AK971" si="3681">+AL971-AL970</f>
        <v>0</v>
      </c>
      <c r="AL971" s="154">
        <v>793</v>
      </c>
      <c r="AM971" s="185">
        <f t="shared" ref="AM971" si="3682">+AN971-AN970</f>
        <v>0</v>
      </c>
      <c r="AN971" s="154">
        <v>785</v>
      </c>
      <c r="AO971" s="183">
        <f t="shared" ref="AO971" si="3683">+AP971-AP970</f>
        <v>0</v>
      </c>
      <c r="AP971" s="186">
        <v>6</v>
      </c>
      <c r="AQ971" s="185">
        <f t="shared" ref="AQ971" si="3684">+AR971-AR970</f>
        <v>16903</v>
      </c>
      <c r="AR971" s="154">
        <v>5060178</v>
      </c>
      <c r="AS971" s="183">
        <f t="shared" ref="AS971" si="3685">+AT971-AT970</f>
        <v>0</v>
      </c>
      <c r="AT971" s="154">
        <v>13742</v>
      </c>
      <c r="AU971" s="183">
        <f t="shared" ref="AU971" si="3686">+AV971-AV970</f>
        <v>23</v>
      </c>
      <c r="AV971" s="187">
        <v>9657</v>
      </c>
      <c r="AW971" s="237">
        <f t="shared" si="3180"/>
        <v>810</v>
      </c>
      <c r="AX971" s="236">
        <f t="shared" ref="AX971" si="3687">+A971</f>
        <v>44795</v>
      </c>
      <c r="AY971" s="6">
        <v>0</v>
      </c>
      <c r="AZ971" s="237">
        <f t="shared" ref="AZ971" si="3688">+AZ970+AY971</f>
        <v>2552</v>
      </c>
      <c r="BA971" s="237">
        <f t="shared" si="3181"/>
        <v>448</v>
      </c>
      <c r="BB971" s="129">
        <v>0</v>
      </c>
      <c r="BC971" s="27">
        <f t="shared" ref="BC971" si="3689">+BC970+BB971</f>
        <v>1648</v>
      </c>
      <c r="BD971" s="237">
        <f t="shared" si="3182"/>
        <v>483</v>
      </c>
      <c r="BE971" s="228">
        <f t="shared" ref="BE971" si="3690">+Z971</f>
        <v>44795</v>
      </c>
      <c r="BF971" s="131">
        <f t="shared" ref="BF971" si="3691">+B971</f>
        <v>74</v>
      </c>
      <c r="BG971" s="131">
        <f t="shared" ref="BG971" si="3692">+BI971</f>
        <v>22075</v>
      </c>
      <c r="BH971" s="228">
        <f t="shared" ref="BH971" si="3693">+A971</f>
        <v>44795</v>
      </c>
      <c r="BI971" s="131">
        <f t="shared" ref="BI971" si="3694">+C971</f>
        <v>22075</v>
      </c>
      <c r="BJ971" s="1">
        <f t="shared" ref="BJ971" si="3695">+BE971</f>
        <v>44795</v>
      </c>
      <c r="BK971">
        <f t="shared" ref="BK971" si="3696">+BM971-BL971</f>
        <v>1440</v>
      </c>
      <c r="BL971">
        <f t="shared" ref="BL971" si="3697">+M971</f>
        <v>73</v>
      </c>
      <c r="BM971">
        <f t="shared" ref="BM971" si="3698">+L971</f>
        <v>1513</v>
      </c>
      <c r="BN971" s="1">
        <f t="shared" ref="BN971" si="3699">+BJ971</f>
        <v>44795</v>
      </c>
      <c r="BO971">
        <f t="shared" ref="BO971" si="3700">+BO967+BM971</f>
        <v>190872</v>
      </c>
      <c r="BP971">
        <f t="shared" ref="BP971" si="3701">+BP967+BL971</f>
        <v>10722</v>
      </c>
      <c r="BQ971" s="178">
        <f t="shared" ref="BQ971" si="3702">+A971</f>
        <v>44795</v>
      </c>
      <c r="BR971">
        <f t="shared" ref="BR971" si="3703">+AF971</f>
        <v>374065</v>
      </c>
      <c r="BS971">
        <f t="shared" ref="BS971" si="3704">+AH971</f>
        <v>72109</v>
      </c>
      <c r="BT971">
        <f t="shared" ref="BT971" si="3705">+AJ971</f>
        <v>9610</v>
      </c>
      <c r="BU971">
        <v>15</v>
      </c>
      <c r="BV971">
        <f t="shared" ref="BV971" si="3706">+AD971</f>
        <v>1012</v>
      </c>
      <c r="BW971">
        <f t="shared" ref="BW971" si="3707">+BW967+BV971</f>
        <v>84219</v>
      </c>
      <c r="BX971" s="178">
        <f t="shared" ref="BX971" si="3708">+A971</f>
        <v>44795</v>
      </c>
      <c r="BY971">
        <f t="shared" ref="BY971" si="3709">+AL971</f>
        <v>793</v>
      </c>
      <c r="BZ971">
        <f t="shared" ref="BZ971" si="3710">+AN971</f>
        <v>785</v>
      </c>
      <c r="CA971">
        <f t="shared" ref="CA971" si="3711">+AP971</f>
        <v>6</v>
      </c>
      <c r="CB971" s="178">
        <f t="shared" ref="CB971" si="3712">+A971</f>
        <v>44795</v>
      </c>
      <c r="CC971">
        <f t="shared" ref="CC971" si="3713">+AR971</f>
        <v>5060178</v>
      </c>
      <c r="CD971">
        <f t="shared" ref="CD971" si="3714">+AT971</f>
        <v>13742</v>
      </c>
      <c r="CE971">
        <f t="shared" ref="CE971" si="3715">+AV971</f>
        <v>9657</v>
      </c>
      <c r="CF971" s="178">
        <f t="shared" ref="CF971" si="3716">+A971</f>
        <v>44795</v>
      </c>
      <c r="CG971">
        <f t="shared" ref="CG971" si="3717">+AQ971</f>
        <v>16903</v>
      </c>
      <c r="CH971">
        <f t="shared" ref="CH971" si="3718">+AU971</f>
        <v>23</v>
      </c>
      <c r="CI971" s="178">
        <f t="shared" ref="CI971" si="3719">+A971</f>
        <v>44795</v>
      </c>
      <c r="CJ971">
        <f t="shared" ref="CJ971" si="3720">+AD971</f>
        <v>1012</v>
      </c>
      <c r="CK971">
        <f t="shared" ref="CK971" si="3721">+AG971</f>
        <v>195</v>
      </c>
      <c r="CL971" s="178">
        <f t="shared" ref="CL971" si="3722">+A971</f>
        <v>44795</v>
      </c>
      <c r="CM971">
        <f t="shared" ref="CM971" si="3723">+AI971</f>
        <v>5</v>
      </c>
      <c r="CN971" s="1">
        <f t="shared" ref="CN971" si="3724">+Z971</f>
        <v>44795</v>
      </c>
      <c r="CO971" s="281">
        <f t="shared" ref="CO971" si="3725">+AD971</f>
        <v>1012</v>
      </c>
      <c r="CP971" s="1">
        <f t="shared" ref="CP971" si="3726">+Z971</f>
        <v>44795</v>
      </c>
      <c r="CQ971" s="282">
        <f t="shared" ref="CQ971" si="3727">+AI971</f>
        <v>5</v>
      </c>
      <c r="CR971" s="178">
        <f t="shared" ref="CR971" si="3728">+A971</f>
        <v>44795</v>
      </c>
      <c r="CS971">
        <f t="shared" ref="CS971" si="3729">+AQ971</f>
        <v>16903</v>
      </c>
      <c r="CT971">
        <f t="shared" ref="CT971" si="3730">+AU971</f>
        <v>23</v>
      </c>
      <c r="CU971">
        <f t="shared" ref="CU971" si="3731">+AS971</f>
        <v>0</v>
      </c>
    </row>
    <row r="972" spans="1:99" ht="18" customHeight="1" x14ac:dyDescent="0.55000000000000004">
      <c r="A972" s="178">
        <v>44796</v>
      </c>
      <c r="B972" s="239">
        <v>33</v>
      </c>
      <c r="C972" s="153">
        <f t="shared" ref="C972" si="3732">+B972+C971</f>
        <v>22108</v>
      </c>
      <c r="D972" s="295">
        <f t="shared" ref="D972" si="3733">+C972-F972</f>
        <v>660</v>
      </c>
      <c r="E972" s="146">
        <v>0</v>
      </c>
      <c r="F972" s="146">
        <v>21448</v>
      </c>
      <c r="G972" s="146">
        <v>0</v>
      </c>
      <c r="H972" s="134"/>
      <c r="I972" s="146">
        <v>0</v>
      </c>
      <c r="J972" s="134"/>
      <c r="K972" s="42">
        <v>0</v>
      </c>
      <c r="L972" s="145">
        <v>1331</v>
      </c>
      <c r="M972" s="239">
        <v>70</v>
      </c>
      <c r="N972" s="134"/>
      <c r="O972" s="134"/>
      <c r="P972" s="146">
        <v>187</v>
      </c>
      <c r="Q972" s="146">
        <v>7</v>
      </c>
      <c r="R972" s="134"/>
      <c r="S972" s="134"/>
      <c r="T972" s="146">
        <v>1159</v>
      </c>
      <c r="U972" s="146">
        <v>99</v>
      </c>
      <c r="V972" s="134"/>
      <c r="W972" s="42">
        <v>22146</v>
      </c>
      <c r="X972" s="147">
        <v>711</v>
      </c>
      <c r="Y972" s="5">
        <f t="shared" si="3179"/>
        <v>784</v>
      </c>
      <c r="Z972" s="75">
        <f t="shared" ref="Z972" si="3734">+A972</f>
        <v>44796</v>
      </c>
      <c r="AA972" s="229">
        <f t="shared" ref="AA972" si="3735">+AF972+AL972+AR972</f>
        <v>5462533</v>
      </c>
      <c r="AB972" s="229">
        <f t="shared" ref="AB972" si="3736">+AH972+AN972+AT972</f>
        <v>86903</v>
      </c>
      <c r="AC972" s="230">
        <f t="shared" ref="AC972" si="3737">+AJ972+AP972+AV972</f>
        <v>19299</v>
      </c>
      <c r="AD972" s="182">
        <f t="shared" ref="AD972" si="3738">+AF972-AF971</f>
        <v>1154</v>
      </c>
      <c r="AE972" s="242">
        <f t="shared" ref="AE972" si="3739">+AE971+AD972</f>
        <v>374014</v>
      </c>
      <c r="AF972" s="154">
        <v>375219</v>
      </c>
      <c r="AG972" s="183">
        <f t="shared" ref="AG972" si="3740">+AH972-AH971</f>
        <v>267</v>
      </c>
      <c r="AH972" s="154">
        <v>72376</v>
      </c>
      <c r="AI972" s="183">
        <f t="shared" ref="AI972" si="3741">+AJ972-AJ971</f>
        <v>10</v>
      </c>
      <c r="AJ972" s="184">
        <v>9620</v>
      </c>
      <c r="AK972" s="185">
        <f t="shared" ref="AK972" si="3742">+AL972-AL971</f>
        <v>0</v>
      </c>
      <c r="AL972" s="154">
        <v>793</v>
      </c>
      <c r="AM972" s="185">
        <f t="shared" ref="AM972" si="3743">+AN972-AN971</f>
        <v>0</v>
      </c>
      <c r="AN972" s="154">
        <v>785</v>
      </c>
      <c r="AO972" s="183">
        <f t="shared" ref="AO972" si="3744">+AP972-AP971</f>
        <v>0</v>
      </c>
      <c r="AP972" s="186">
        <v>6</v>
      </c>
      <c r="AQ972" s="185">
        <f t="shared" ref="AQ972" si="3745">+AR972-AR971</f>
        <v>26343</v>
      </c>
      <c r="AR972" s="154">
        <v>5086521</v>
      </c>
      <c r="AS972" s="183">
        <f t="shared" ref="AS972" si="3746">+AT972-AT971</f>
        <v>0</v>
      </c>
      <c r="AT972" s="154">
        <v>13742</v>
      </c>
      <c r="AU972" s="183">
        <f t="shared" ref="AU972" si="3747">+AV972-AV971</f>
        <v>16</v>
      </c>
      <c r="AV972" s="187">
        <v>9673</v>
      </c>
      <c r="AW972" s="237">
        <f t="shared" si="3180"/>
        <v>811</v>
      </c>
      <c r="AX972" s="236">
        <f t="shared" ref="AX972" si="3748">+A972</f>
        <v>44796</v>
      </c>
      <c r="AY972" s="6">
        <v>0</v>
      </c>
      <c r="AZ972" s="237">
        <f t="shared" ref="AZ972" si="3749">+AZ971+AY972</f>
        <v>2552</v>
      </c>
      <c r="BA972" s="237">
        <f t="shared" si="3181"/>
        <v>449</v>
      </c>
      <c r="BB972" s="129">
        <v>0</v>
      </c>
      <c r="BC972" s="27">
        <f t="shared" ref="BC972" si="3750">+BC971+BB972</f>
        <v>1648</v>
      </c>
      <c r="BD972" s="237">
        <f t="shared" si="3182"/>
        <v>484</v>
      </c>
      <c r="BE972" s="228">
        <f t="shared" ref="BE972" si="3751">+Z972</f>
        <v>44796</v>
      </c>
      <c r="BF972" s="131">
        <f t="shared" ref="BF972" si="3752">+B972</f>
        <v>33</v>
      </c>
      <c r="BG972" s="131">
        <f t="shared" ref="BG972" si="3753">+BI972</f>
        <v>22108</v>
      </c>
      <c r="BH972" s="228">
        <f t="shared" ref="BH972" si="3754">+A972</f>
        <v>44796</v>
      </c>
      <c r="BI972" s="131">
        <f t="shared" ref="BI972" si="3755">+C972</f>
        <v>22108</v>
      </c>
      <c r="BJ972" s="1">
        <f t="shared" ref="BJ972" si="3756">+BE972</f>
        <v>44796</v>
      </c>
      <c r="BK972">
        <f t="shared" ref="BK972" si="3757">+BM972-BL972</f>
        <v>1261</v>
      </c>
      <c r="BL972">
        <f t="shared" ref="BL972" si="3758">+M972</f>
        <v>70</v>
      </c>
      <c r="BM972">
        <f t="shared" ref="BM972" si="3759">+L972</f>
        <v>1331</v>
      </c>
      <c r="BN972" s="1">
        <f t="shared" ref="BN972" si="3760">+BJ972</f>
        <v>44796</v>
      </c>
      <c r="BO972">
        <f t="shared" ref="BO972" si="3761">+BO968+BM972</f>
        <v>193950</v>
      </c>
      <c r="BP972">
        <f t="shared" ref="BP972" si="3762">+BP968+BL972</f>
        <v>10667</v>
      </c>
      <c r="BQ972" s="178">
        <f t="shared" ref="BQ972" si="3763">+A972</f>
        <v>44796</v>
      </c>
      <c r="BR972">
        <f t="shared" ref="BR972" si="3764">+AF972</f>
        <v>375219</v>
      </c>
      <c r="BS972">
        <f t="shared" ref="BS972" si="3765">+AH972</f>
        <v>72376</v>
      </c>
      <c r="BT972">
        <f t="shared" ref="BT972" si="3766">+AJ972</f>
        <v>9620</v>
      </c>
      <c r="BU972">
        <v>15</v>
      </c>
      <c r="BV972">
        <f t="shared" ref="BV972" si="3767">+AD972</f>
        <v>1154</v>
      </c>
      <c r="BW972">
        <f t="shared" ref="BW972" si="3768">+BW968+BV972</f>
        <v>98460</v>
      </c>
      <c r="BX972" s="178">
        <f t="shared" ref="BX972" si="3769">+A972</f>
        <v>44796</v>
      </c>
      <c r="BY972">
        <f t="shared" ref="BY972" si="3770">+AL972</f>
        <v>793</v>
      </c>
      <c r="BZ972">
        <f t="shared" ref="BZ972" si="3771">+AN972</f>
        <v>785</v>
      </c>
      <c r="CA972">
        <f t="shared" ref="CA972" si="3772">+AP972</f>
        <v>6</v>
      </c>
      <c r="CB972" s="178">
        <f t="shared" ref="CB972" si="3773">+A972</f>
        <v>44796</v>
      </c>
      <c r="CC972">
        <f t="shared" ref="CC972" si="3774">+AR972</f>
        <v>5086521</v>
      </c>
      <c r="CD972">
        <f t="shared" ref="CD972" si="3775">+AT972</f>
        <v>13742</v>
      </c>
      <c r="CE972">
        <f t="shared" ref="CE972" si="3776">+AV972</f>
        <v>9673</v>
      </c>
      <c r="CF972" s="178">
        <f t="shared" ref="CF972" si="3777">+A972</f>
        <v>44796</v>
      </c>
      <c r="CG972">
        <f t="shared" ref="CG972" si="3778">+AQ972</f>
        <v>26343</v>
      </c>
      <c r="CH972">
        <f t="shared" ref="CH972" si="3779">+AU972</f>
        <v>16</v>
      </c>
      <c r="CI972" s="178">
        <f t="shared" ref="CI972" si="3780">+A972</f>
        <v>44796</v>
      </c>
      <c r="CJ972">
        <f t="shared" ref="CJ972" si="3781">+AD972</f>
        <v>1154</v>
      </c>
      <c r="CK972">
        <f t="shared" ref="CK972" si="3782">+AG972</f>
        <v>267</v>
      </c>
      <c r="CL972" s="178">
        <f t="shared" ref="CL972" si="3783">+A972</f>
        <v>44796</v>
      </c>
      <c r="CM972">
        <f t="shared" ref="CM972" si="3784">+AI972</f>
        <v>10</v>
      </c>
      <c r="CN972" s="1">
        <f t="shared" ref="CN972" si="3785">+Z972</f>
        <v>44796</v>
      </c>
      <c r="CO972" s="281">
        <f t="shared" ref="CO972" si="3786">+AD972</f>
        <v>1154</v>
      </c>
      <c r="CP972" s="1">
        <f t="shared" ref="CP972" si="3787">+Z972</f>
        <v>44796</v>
      </c>
      <c r="CQ972" s="282">
        <f t="shared" ref="CQ972" si="3788">+AI972</f>
        <v>10</v>
      </c>
      <c r="CR972" s="178">
        <f t="shared" ref="CR972" si="3789">+A972</f>
        <v>44796</v>
      </c>
      <c r="CS972">
        <f t="shared" ref="CS972" si="3790">+AQ972</f>
        <v>26343</v>
      </c>
      <c r="CT972">
        <f t="shared" ref="CT972" si="3791">+AU972</f>
        <v>16</v>
      </c>
      <c r="CU972">
        <f t="shared" ref="CU972" si="3792">+AS972</f>
        <v>0</v>
      </c>
    </row>
    <row r="973" spans="1:99" ht="18" customHeight="1" x14ac:dyDescent="0.55000000000000004">
      <c r="A973" s="178"/>
      <c r="B973" s="239"/>
      <c r="C973" s="153"/>
      <c r="D973" s="295"/>
      <c r="E973" s="146"/>
      <c r="F973" s="146"/>
      <c r="G973" s="146"/>
      <c r="H973" s="134"/>
      <c r="I973" s="146"/>
      <c r="J973" s="134"/>
      <c r="K973" s="42"/>
      <c r="L973" s="145"/>
      <c r="M973" s="239"/>
      <c r="N973" s="134"/>
      <c r="O973" s="134"/>
      <c r="P973" s="146"/>
      <c r="Q973" s="146"/>
      <c r="R973" s="134"/>
      <c r="S973" s="134"/>
      <c r="T973" s="146"/>
      <c r="U973" s="146"/>
      <c r="V973" s="134"/>
      <c r="W973" s="42"/>
      <c r="X973" s="147"/>
      <c r="Y973" s="5"/>
      <c r="Z973" s="75"/>
      <c r="AA973" s="229"/>
      <c r="AB973" s="229"/>
      <c r="AC973" s="230"/>
      <c r="AD973" s="182"/>
      <c r="AE973" s="242"/>
      <c r="AF973" s="154"/>
      <c r="AG973" s="183"/>
      <c r="AH973" s="154"/>
      <c r="AI973" s="183"/>
      <c r="AJ973" s="184"/>
      <c r="AK973" s="185"/>
      <c r="AL973" s="154"/>
      <c r="AM973" s="183"/>
      <c r="AN973" s="154"/>
      <c r="AO973" s="183"/>
      <c r="AP973" s="186"/>
      <c r="AQ973" s="185"/>
      <c r="AR973" s="154"/>
      <c r="AS973" s="183"/>
      <c r="AT973" s="154"/>
      <c r="AU973" s="183"/>
      <c r="AV973" s="187"/>
      <c r="AW973" s="237"/>
      <c r="AX973" s="236"/>
      <c r="AY973" s="6"/>
      <c r="AZ973" s="237"/>
      <c r="BA973" s="237"/>
      <c r="BB973" s="129"/>
      <c r="BC973" s="27"/>
      <c r="BD973" s="237"/>
      <c r="BE973" s="228"/>
      <c r="BF973" s="131"/>
      <c r="BG973" s="131"/>
      <c r="BH973" s="228"/>
      <c r="BI973" s="131"/>
      <c r="BJ973" s="1"/>
      <c r="BN973" s="1"/>
      <c r="BQ973" s="178"/>
      <c r="BX973" s="178"/>
      <c r="CB973" s="178"/>
      <c r="CE973">
        <f>+AV973</f>
        <v>0</v>
      </c>
      <c r="CF973" s="297"/>
      <c r="CI973" s="178"/>
      <c r="CL973" s="178"/>
      <c r="CN973" s="1"/>
      <c r="CO973" s="281"/>
      <c r="CP973" s="1"/>
      <c r="CQ973" s="282"/>
      <c r="CR973" s="178"/>
    </row>
    <row r="974" spans="1:99" ht="18" customHeight="1" x14ac:dyDescent="0.55000000000000004">
      <c r="A974" s="178"/>
      <c r="B974" s="239"/>
      <c r="C974" s="153"/>
      <c r="D974" s="153"/>
      <c r="E974" s="146"/>
      <c r="F974" s="146"/>
      <c r="G974" s="146"/>
      <c r="H974" s="134"/>
      <c r="I974" s="146"/>
      <c r="J974" s="134"/>
      <c r="K974" s="42"/>
      <c r="L974" s="145"/>
      <c r="M974" s="146"/>
      <c r="N974" s="134"/>
      <c r="O974" s="134"/>
      <c r="P974" s="146"/>
      <c r="Q974" s="146"/>
      <c r="R974" s="134"/>
      <c r="S974" s="134"/>
      <c r="T974" s="146"/>
      <c r="U974" s="146"/>
      <c r="V974" s="134"/>
      <c r="W974" s="42"/>
      <c r="X974" s="147"/>
      <c r="Y974" s="5"/>
      <c r="Z974" s="75"/>
      <c r="AA974" s="229"/>
      <c r="AB974" s="229"/>
      <c r="AC974" s="230"/>
      <c r="AD974" s="182"/>
      <c r="AE974" s="242"/>
      <c r="AF974" s="154"/>
      <c r="AG974" s="183"/>
      <c r="AH974" s="154"/>
      <c r="AI974" s="183"/>
      <c r="AJ974" s="184"/>
      <c r="AK974" s="185"/>
      <c r="AL974" s="154"/>
      <c r="AM974" s="183"/>
      <c r="AN974" s="154"/>
      <c r="AO974" s="183"/>
      <c r="AP974" s="186"/>
      <c r="AQ974" s="185"/>
      <c r="AR974" s="154"/>
      <c r="AS974" s="183"/>
      <c r="AT974" s="154"/>
      <c r="AU974" s="183"/>
      <c r="AV974" s="187"/>
      <c r="AW974" s="237"/>
      <c r="AX974" s="236"/>
      <c r="AY974" s="6"/>
      <c r="AZ974" s="237"/>
      <c r="BA974" s="237"/>
      <c r="BB974" s="129"/>
      <c r="BC974" s="27"/>
      <c r="BD974" s="237"/>
      <c r="BE974" s="228"/>
      <c r="BF974" s="131"/>
      <c r="BG974" s="131"/>
      <c r="BH974" s="228"/>
      <c r="BI974" s="131"/>
      <c r="BJ974" s="1"/>
      <c r="BN974" s="1"/>
      <c r="BQ974" s="178"/>
      <c r="BX974" s="178"/>
      <c r="CB974" s="178"/>
      <c r="CI974" s="178"/>
      <c r="CL974" s="178"/>
      <c r="CN974" s="1"/>
      <c r="CO974" s="281"/>
      <c r="CP974" s="1"/>
      <c r="CQ974" s="282"/>
      <c r="CR974" s="178"/>
    </row>
    <row r="975" spans="1:99" ht="7" customHeight="1" thickBot="1" x14ac:dyDescent="0.6">
      <c r="A975" s="66"/>
      <c r="B975" s="145"/>
      <c r="C975" s="153"/>
      <c r="D975" s="146"/>
      <c r="E975" s="146"/>
      <c r="F975" s="146"/>
      <c r="G975" s="146"/>
      <c r="H975" s="134"/>
      <c r="I975" s="146"/>
      <c r="J975" s="134"/>
      <c r="K975" s="147"/>
      <c r="L975" s="145"/>
      <c r="M975" s="146"/>
      <c r="N975" s="134"/>
      <c r="O975" s="134"/>
      <c r="P975" s="146"/>
      <c r="Q975" s="146"/>
      <c r="R975" s="134"/>
      <c r="S975" s="134"/>
      <c r="T975" s="146"/>
      <c r="U975" s="146"/>
      <c r="V975" s="134"/>
      <c r="W975" s="42"/>
      <c r="X975" s="147"/>
      <c r="Z975" s="66"/>
      <c r="AA975" s="64"/>
      <c r="AB975" s="64"/>
      <c r="AC975" s="64"/>
      <c r="AD975" s="182"/>
      <c r="AE975" s="242"/>
      <c r="AF975" s="154"/>
      <c r="AG975" s="183"/>
      <c r="AH975" s="154"/>
      <c r="AI975" s="183"/>
      <c r="AJ975" s="184"/>
      <c r="AK975" s="185"/>
      <c r="AL975" s="154"/>
      <c r="AM975" s="183"/>
      <c r="AN975" s="154"/>
      <c r="AO975" s="183"/>
      <c r="AP975" s="186"/>
      <c r="AQ975" s="185"/>
      <c r="AR975" s="154"/>
      <c r="AS975" s="183"/>
      <c r="AT975" s="154"/>
      <c r="AU975" s="183"/>
      <c r="AV975" s="187"/>
    </row>
    <row r="976" spans="1:99" x14ac:dyDescent="0.55000000000000004">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AE976">
        <f>SUM(AD443:AD448)</f>
        <v>190</v>
      </c>
      <c r="AY976" s="45" t="s">
        <v>474</v>
      </c>
      <c r="BB976" s="45" t="s">
        <v>473</v>
      </c>
      <c r="BV976">
        <f>SUM(BV442:BV975)</f>
        <v>364069</v>
      </c>
    </row>
    <row r="977" spans="1:54" x14ac:dyDescent="0.55000000000000004">
      <c r="B977">
        <f>SUM(B554:B584)</f>
        <v>832</v>
      </c>
      <c r="AA977" s="298">
        <f>+AA881-AA880</f>
        <v>82409</v>
      </c>
      <c r="AE977">
        <f>SUM(AD797:AD974)</f>
        <v>295098</v>
      </c>
      <c r="AI977" s="258">
        <f>SUM(AI189:AI558)</f>
        <v>205</v>
      </c>
      <c r="AJ977">
        <f>SUM(AI797:AI974)</f>
        <v>8876</v>
      </c>
      <c r="AK977">
        <f>SUM(AK907:AK973)</f>
        <v>710</v>
      </c>
      <c r="AT977" s="45">
        <f>SUM(AU908:AU973)</f>
        <v>4452</v>
      </c>
      <c r="AU977">
        <f>SUM(AU889:AU918)</f>
        <v>4396</v>
      </c>
      <c r="AV977">
        <f>SUM(AU854:AU974)</f>
        <v>8817</v>
      </c>
      <c r="AY977" s="45">
        <f>SUM(AY359:AY413)</f>
        <v>69</v>
      </c>
      <c r="BB977" s="45">
        <f>SUM(BB374:BB413)</f>
        <v>941</v>
      </c>
    </row>
    <row r="978" spans="1:54" x14ac:dyDescent="0.55000000000000004">
      <c r="L978">
        <f>SUM(L97:L977)</f>
        <v>736082</v>
      </c>
      <c r="P978">
        <f>SUM(P97:P977)</f>
        <v>33358</v>
      </c>
      <c r="AD978">
        <f>SUM(AD188:AD194)</f>
        <v>82</v>
      </c>
      <c r="AJ978">
        <f>SUM(AI797:AI827)</f>
        <v>7081</v>
      </c>
      <c r="AV978">
        <f>SUM(AU797:AU827)</f>
        <v>0</v>
      </c>
      <c r="AY978" s="45" t="s">
        <v>685</v>
      </c>
    </row>
    <row r="979" spans="1:54" ht="15" customHeight="1" x14ac:dyDescent="0.55000000000000004">
      <c r="A979" s="129"/>
      <c r="D979">
        <f>SUM(B229:B259)</f>
        <v>435</v>
      </c>
      <c r="Z979" s="129"/>
      <c r="AA979" s="129"/>
      <c r="AB979" s="129"/>
      <c r="AC979" s="129"/>
      <c r="AJ979">
        <f>SUM(AI828:AI857)</f>
        <v>1483</v>
      </c>
      <c r="AV979">
        <f>SUM(AU828:AU857)</f>
        <v>12</v>
      </c>
      <c r="AY979" s="45">
        <f>SUM(AY581:AY975)</f>
        <v>2142</v>
      </c>
    </row>
    <row r="980" spans="1:54" x14ac:dyDescent="0.55000000000000004">
      <c r="AB980" s="45" t="s">
        <v>827</v>
      </c>
      <c r="AD980" s="45">
        <f>SUM(AD810:AD816)</f>
        <v>17671</v>
      </c>
      <c r="AH980" s="5">
        <f>SUM(AD797:AD827)</f>
        <v>206192</v>
      </c>
      <c r="AI980" s="6" t="s">
        <v>949</v>
      </c>
      <c r="AJ980" s="5">
        <f>SUM(AI797:AI827)</f>
        <v>7081</v>
      </c>
      <c r="AN980" s="247">
        <f>SUM(AK797:AK827)</f>
        <v>1</v>
      </c>
      <c r="AO980" s="251" t="s">
        <v>949</v>
      </c>
      <c r="AP980" s="247">
        <f>SUM(AO797:AO827)</f>
        <v>0</v>
      </c>
      <c r="AT980" s="27">
        <f>SUM(AQ797:AQ827)</f>
        <v>2905</v>
      </c>
      <c r="AU980" s="238" t="s">
        <v>949</v>
      </c>
      <c r="AV980" s="27">
        <f>SUM(AU797:AU827)</f>
        <v>0</v>
      </c>
    </row>
    <row r="981" spans="1:54" x14ac:dyDescent="0.55000000000000004">
      <c r="AH981" s="5">
        <f>SUM(AD828:AD857)</f>
        <v>44357</v>
      </c>
      <c r="AI981" s="6" t="s">
        <v>948</v>
      </c>
      <c r="AJ981" s="5">
        <f>SUM(AI828:AI857)</f>
        <v>1483</v>
      </c>
      <c r="AN981" s="247">
        <f>SUM(AK828:AK857)</f>
        <v>0</v>
      </c>
      <c r="AO981" s="251" t="s">
        <v>948</v>
      </c>
      <c r="AP981" s="247">
        <f>SUM(AO828:AO857)</f>
        <v>0</v>
      </c>
      <c r="AT981" s="27">
        <f>SUM(AQ828:AQ857)</f>
        <v>92489</v>
      </c>
      <c r="AU981" s="238" t="s">
        <v>948</v>
      </c>
      <c r="AV981" s="27">
        <f>SUM(AU828:AU857)</f>
        <v>12</v>
      </c>
    </row>
    <row r="982" spans="1:54" x14ac:dyDescent="0.55000000000000004">
      <c r="AH982" s="5">
        <f>SUM(AD858:AD888)</f>
        <v>1728</v>
      </c>
      <c r="AI982" s="6" t="s">
        <v>914</v>
      </c>
      <c r="AJ982" s="5">
        <f>SUM(AI858:AI888)</f>
        <v>70</v>
      </c>
      <c r="AN982" s="247">
        <f>SUM(AK858:AK888)</f>
        <v>1</v>
      </c>
      <c r="AO982" s="251" t="s">
        <v>914</v>
      </c>
      <c r="AP982" s="247">
        <f>SUM(AO858:AO888)</f>
        <v>0</v>
      </c>
      <c r="AT982" s="27">
        <f>SUM(AQ858:AQ888)</f>
        <v>1917100</v>
      </c>
      <c r="AU982" s="238" t="s">
        <v>914</v>
      </c>
      <c r="AV982" s="27">
        <f>SUM(AU858:AU888)</f>
        <v>1390</v>
      </c>
    </row>
    <row r="983" spans="1:54" x14ac:dyDescent="0.55000000000000004">
      <c r="AH983" s="5">
        <f>SUM(AD889:AD918)</f>
        <v>5667</v>
      </c>
      <c r="AI983" s="6" t="s">
        <v>947</v>
      </c>
      <c r="AJ983" s="5">
        <f>SUM(AI889:AI918)</f>
        <v>23</v>
      </c>
      <c r="AN983" s="247">
        <f>SUM(AK889:AK918)</f>
        <v>181</v>
      </c>
      <c r="AO983" s="251" t="s">
        <v>947</v>
      </c>
      <c r="AP983" s="247">
        <f>SUM(AO889:AO918)</f>
        <v>0</v>
      </c>
      <c r="AT983" s="27">
        <f>SUM(AQ889:AQ918)</f>
        <v>1734300</v>
      </c>
      <c r="AU983" s="238" t="s">
        <v>947</v>
      </c>
      <c r="AV983" s="27">
        <f>SUM(AU889:AU918)</f>
        <v>4396</v>
      </c>
    </row>
    <row r="984" spans="1:54" x14ac:dyDescent="0.55000000000000004">
      <c r="AH984" s="5">
        <f>SUM(AD919:AD949)</f>
        <v>17832</v>
      </c>
      <c r="AI984" s="6" t="s">
        <v>966</v>
      </c>
      <c r="AJ984" s="5">
        <f>SUM(AI919:AI949)</f>
        <v>102</v>
      </c>
      <c r="AN984" s="247">
        <f>SUM(AK919:AK949)</f>
        <v>527</v>
      </c>
      <c r="AO984" s="251" t="s">
        <v>966</v>
      </c>
      <c r="AP984" s="247">
        <f>SUM(AO919:AO949)</f>
        <v>6</v>
      </c>
      <c r="AT984" s="27">
        <f>SUM(AQ919:AQ949)</f>
        <v>820902</v>
      </c>
      <c r="AU984" s="238" t="s">
        <v>966</v>
      </c>
      <c r="AV984"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47"/>
  <sheetViews>
    <sheetView zoomScale="115" zoomScaleNormal="115" workbookViewId="0">
      <pane xSplit="3" ySplit="1" topLeftCell="D727" activePane="bottomRight" state="frozen"/>
      <selection pane="topRight" activeCell="C1" sqref="C1"/>
      <selection pane="bottomLeft" activeCell="A2" sqref="A2"/>
      <selection pane="bottomRight" activeCell="E736" sqref="E73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f t="shared" ref="B733" si="336">SUM(D733:AF733)-J733</f>
        <v>67</v>
      </c>
      <c r="C733" s="123">
        <v>44794</v>
      </c>
      <c r="D733" s="106">
        <v>6</v>
      </c>
      <c r="E733" s="106">
        <v>17</v>
      </c>
      <c r="F733" s="106">
        <v>5</v>
      </c>
      <c r="G733" s="106">
        <v>1</v>
      </c>
      <c r="I733" s="106">
        <v>6</v>
      </c>
      <c r="J733" s="300">
        <f t="shared" ref="J733" si="337">SUM(K733:AE733)</f>
        <v>32</v>
      </c>
      <c r="K733" s="106">
        <v>10</v>
      </c>
      <c r="S733" s="106">
        <v>4</v>
      </c>
      <c r="V733" s="106">
        <v>2</v>
      </c>
      <c r="Y733" s="106">
        <v>2</v>
      </c>
      <c r="AD733" s="106">
        <v>13</v>
      </c>
      <c r="AE733" s="106">
        <v>1</v>
      </c>
      <c r="AF733" s="301"/>
      <c r="AG733" s="123">
        <f t="shared" ref="AG733" si="338">+C733</f>
        <v>44794</v>
      </c>
      <c r="AH733" s="302">
        <f t="shared" ref="AH733" si="339">+AK733-AI733-AJ733</f>
        <v>61</v>
      </c>
      <c r="AI733" s="302">
        <f t="shared" ref="AI733" si="340">+H733</f>
        <v>0</v>
      </c>
      <c r="AJ733" s="106">
        <f t="shared" ref="AJ733" si="341">+D733</f>
        <v>6</v>
      </c>
      <c r="AK733" s="302">
        <f t="shared" ref="AK733" si="342">+B733</f>
        <v>67</v>
      </c>
    </row>
    <row r="734" spans="2:37" s="106" customFormat="1" ht="17.5" customHeight="1" x14ac:dyDescent="0.55000000000000004">
      <c r="B734" s="300">
        <f t="shared" ref="B734" si="343">SUM(D734:AF734)-J734</f>
        <v>74</v>
      </c>
      <c r="C734" s="123">
        <v>44795</v>
      </c>
      <c r="D734" s="106">
        <v>12</v>
      </c>
      <c r="E734" s="106">
        <v>17</v>
      </c>
      <c r="F734" s="106">
        <v>3</v>
      </c>
      <c r="H734" s="106">
        <v>3</v>
      </c>
      <c r="I734" s="106">
        <v>5</v>
      </c>
      <c r="J734" s="300">
        <f t="shared" ref="J734" si="344">SUM(K734:AE734)</f>
        <v>34</v>
      </c>
      <c r="K734" s="106">
        <v>3</v>
      </c>
      <c r="M734" s="106">
        <v>1</v>
      </c>
      <c r="S734" s="106">
        <v>3</v>
      </c>
      <c r="T734" s="106">
        <v>1</v>
      </c>
      <c r="Y734" s="106">
        <v>2</v>
      </c>
      <c r="AB734" s="106">
        <v>2</v>
      </c>
      <c r="AD734" s="106">
        <v>21</v>
      </c>
      <c r="AE734" s="106">
        <v>1</v>
      </c>
      <c r="AF734" s="301"/>
      <c r="AG734" s="123">
        <f t="shared" ref="AG734" si="345">+C734</f>
        <v>44795</v>
      </c>
      <c r="AH734" s="302">
        <f t="shared" ref="AH734" si="346">+AK734-AI734-AJ734</f>
        <v>59</v>
      </c>
      <c r="AI734" s="302">
        <f t="shared" ref="AI734" si="347">+H734</f>
        <v>3</v>
      </c>
      <c r="AJ734" s="106">
        <f t="shared" ref="AJ734" si="348">+D734</f>
        <v>12</v>
      </c>
      <c r="AK734" s="302">
        <f t="shared" ref="AK734" si="349">+B734</f>
        <v>74</v>
      </c>
    </row>
    <row r="735" spans="2:37" s="106" customFormat="1" ht="17.5" customHeight="1" x14ac:dyDescent="0.55000000000000004">
      <c r="B735" s="300">
        <f t="shared" ref="B735" si="350">SUM(D735:AF735)-J735</f>
        <v>33</v>
      </c>
      <c r="C735" s="123">
        <v>44796</v>
      </c>
      <c r="D735" s="106">
        <v>6</v>
      </c>
      <c r="E735" s="106">
        <v>13</v>
      </c>
      <c r="F735" s="106">
        <v>3</v>
      </c>
      <c r="I735" s="106">
        <v>4</v>
      </c>
      <c r="J735" s="300">
        <f t="shared" ref="J735" si="351">SUM(K735:AE735)</f>
        <v>7</v>
      </c>
      <c r="K735" s="106">
        <v>3</v>
      </c>
      <c r="M735" s="106">
        <v>1</v>
      </c>
      <c r="R735" s="106">
        <v>1</v>
      </c>
      <c r="Y735" s="106">
        <v>1</v>
      </c>
      <c r="AE735" s="106">
        <v>1</v>
      </c>
      <c r="AF735" s="301"/>
      <c r="AG735" s="123">
        <f t="shared" ref="AG735" si="352">+C735</f>
        <v>44796</v>
      </c>
      <c r="AH735" s="302">
        <f t="shared" ref="AH735" si="353">+AK735-AI735-AJ735</f>
        <v>27</v>
      </c>
      <c r="AI735" s="302">
        <f t="shared" ref="AI735" si="354">+H735</f>
        <v>0</v>
      </c>
      <c r="AJ735" s="106">
        <f t="shared" ref="AJ735" si="355">+D735</f>
        <v>6</v>
      </c>
      <c r="AK735" s="302">
        <f t="shared" ref="AK735" si="356">+B735</f>
        <v>33</v>
      </c>
    </row>
    <row r="736" spans="2:37" s="106" customFormat="1" ht="17.5" customHeight="1" x14ac:dyDescent="0.55000000000000004">
      <c r="B736" s="300"/>
      <c r="C736" s="123"/>
      <c r="J736" s="300"/>
      <c r="AF736" s="301"/>
      <c r="AG736" s="123"/>
      <c r="AH736" s="302"/>
      <c r="AI736" s="302"/>
      <c r="AK736" s="302"/>
    </row>
    <row r="737" spans="2:38" s="106" customFormat="1" ht="17.5" customHeight="1" x14ac:dyDescent="0.55000000000000004">
      <c r="B737" s="300"/>
      <c r="C737" s="123"/>
      <c r="J737" s="300"/>
      <c r="AF737" s="301"/>
      <c r="AG737" s="123"/>
      <c r="AH737" s="302"/>
      <c r="AI737" s="302"/>
      <c r="AK737" s="302"/>
    </row>
    <row r="738" spans="2:38" ht="17.5" customHeight="1" x14ac:dyDescent="0.55000000000000004">
      <c r="B738" s="264"/>
      <c r="C738" s="1"/>
      <c r="E738" s="292"/>
      <c r="J738" s="264"/>
      <c r="AG738" s="1"/>
      <c r="AH738" s="265"/>
      <c r="AI738" s="265"/>
    </row>
    <row r="739" spans="2:38" x14ac:dyDescent="0.55000000000000004">
      <c r="B739" s="239"/>
      <c r="C739" s="1"/>
      <c r="AG739" s="277">
        <v>1</v>
      </c>
    </row>
    <row r="740" spans="2:38" s="263" customFormat="1" ht="5" customHeight="1" x14ac:dyDescent="0.55000000000000004">
      <c r="B740" s="262"/>
      <c r="C740" s="261"/>
      <c r="AF740" s="5"/>
    </row>
    <row r="741" spans="2:38" ht="5.5" customHeight="1" x14ac:dyDescent="0.55000000000000004">
      <c r="B741" s="255"/>
      <c r="C741" s="1"/>
    </row>
    <row r="742" spans="2:38" x14ac:dyDescent="0.55000000000000004">
      <c r="B742">
        <f>SUM(B2:B741)</f>
        <v>19763</v>
      </c>
      <c r="C742" s="1" t="s">
        <v>348</v>
      </c>
      <c r="D742" s="27">
        <f t="shared" ref="D742:J742" si="357">SUM(D2:D741)</f>
        <v>4601</v>
      </c>
      <c r="E742" s="27">
        <f t="shared" si="357"/>
        <v>4457</v>
      </c>
      <c r="F742" s="27">
        <f t="shared" si="357"/>
        <v>1486</v>
      </c>
      <c r="G742">
        <f t="shared" si="357"/>
        <v>1025</v>
      </c>
      <c r="H742">
        <f t="shared" si="357"/>
        <v>1601</v>
      </c>
      <c r="I742" s="27">
        <f t="shared" si="357"/>
        <v>1729</v>
      </c>
      <c r="J742" s="27">
        <f t="shared" si="357"/>
        <v>4864</v>
      </c>
      <c r="K742">
        <f t="shared" ref="K742:AE742" si="358">SUM(K2:K741)</f>
        <v>827</v>
      </c>
      <c r="L742">
        <f t="shared" si="358"/>
        <v>16</v>
      </c>
      <c r="M742">
        <f t="shared" si="358"/>
        <v>104</v>
      </c>
      <c r="N742">
        <f t="shared" si="358"/>
        <v>109</v>
      </c>
      <c r="O742" s="27">
        <f t="shared" si="358"/>
        <v>466</v>
      </c>
      <c r="P742">
        <f t="shared" si="358"/>
        <v>22</v>
      </c>
      <c r="Q742">
        <f t="shared" si="358"/>
        <v>26</v>
      </c>
      <c r="R742">
        <f t="shared" si="358"/>
        <v>216</v>
      </c>
      <c r="S742">
        <f t="shared" si="358"/>
        <v>98</v>
      </c>
      <c r="T742">
        <f t="shared" si="358"/>
        <v>130</v>
      </c>
      <c r="U742">
        <f t="shared" si="358"/>
        <v>150</v>
      </c>
      <c r="V742">
        <f t="shared" si="358"/>
        <v>256</v>
      </c>
      <c r="W742">
        <f t="shared" si="358"/>
        <v>34</v>
      </c>
      <c r="X742">
        <f t="shared" si="358"/>
        <v>73</v>
      </c>
      <c r="Y742">
        <f t="shared" si="358"/>
        <v>232</v>
      </c>
      <c r="Z742">
        <f t="shared" si="358"/>
        <v>217</v>
      </c>
      <c r="AA742">
        <f t="shared" si="358"/>
        <v>1</v>
      </c>
      <c r="AB742">
        <f t="shared" si="358"/>
        <v>494</v>
      </c>
      <c r="AC742">
        <f t="shared" si="358"/>
        <v>76</v>
      </c>
      <c r="AD742">
        <f t="shared" si="358"/>
        <v>711</v>
      </c>
      <c r="AE742">
        <f t="shared" si="358"/>
        <v>606</v>
      </c>
      <c r="AL742" s="265"/>
    </row>
    <row r="743" spans="2:38" x14ac:dyDescent="0.55000000000000004">
      <c r="C743" s="1"/>
    </row>
    <row r="744" spans="2:38" ht="5" customHeight="1" x14ac:dyDescent="0.55000000000000004">
      <c r="C744" s="1"/>
    </row>
    <row r="747" spans="2:38" x14ac:dyDescent="0.55000000000000004">
      <c r="B747" s="239"/>
      <c r="K74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9" zoomScale="70" zoomScaleNormal="70" workbookViewId="0">
      <selection activeCell="T70" sqref="T7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81"/>
  <sheetViews>
    <sheetView topLeftCell="A2" workbookViewId="0">
      <pane xSplit="2" ySplit="2" topLeftCell="C770" activePane="bottomRight" state="frozen"/>
      <selection activeCell="O24" sqref="O24"/>
      <selection pane="topRight" activeCell="O24" sqref="O24"/>
      <selection pane="bottomLeft" activeCell="O24" sqref="O24"/>
      <selection pane="bottomRight" activeCell="G778" sqref="G77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76" si="288">+A705+1</f>
        <v>708</v>
      </c>
      <c r="B706" s="248"/>
      <c r="C706" s="45"/>
      <c r="D706" t="s">
        <v>930</v>
      </c>
      <c r="E706">
        <v>24</v>
      </c>
      <c r="F706">
        <f t="shared" ref="F706:F776"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274</v>
      </c>
      <c r="E773">
        <v>24</v>
      </c>
      <c r="F773">
        <f t="shared" si="289"/>
        <v>685</v>
      </c>
      <c r="G773" s="1">
        <v>44793</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44793</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276</v>
      </c>
      <c r="E774">
        <v>24</v>
      </c>
      <c r="F774">
        <f t="shared" si="289"/>
        <v>686</v>
      </c>
      <c r="G774" s="1">
        <v>44794</v>
      </c>
      <c r="H774" s="129">
        <v>4</v>
      </c>
      <c r="I774" s="247">
        <f t="shared" ref="I774" si="747">+I773+H774</f>
        <v>1059</v>
      </c>
      <c r="J774" s="129"/>
      <c r="K774" s="252">
        <f t="shared" ref="K774" si="748">+K773+J774</f>
        <v>977</v>
      </c>
      <c r="L774" s="275">
        <f t="shared" ref="L774" si="749">+L773+J774</f>
        <v>78</v>
      </c>
      <c r="M774" s="5"/>
      <c r="N774" s="252">
        <f t="shared" ref="N774" si="750">+N773+M774</f>
        <v>3</v>
      </c>
      <c r="O774" s="129">
        <v>189</v>
      </c>
      <c r="P774" s="129"/>
      <c r="Q774" s="6"/>
      <c r="R774" s="276">
        <f t="shared" ref="R774" si="751">+R773+Q774</f>
        <v>352</v>
      </c>
      <c r="S774" s="238">
        <f t="shared" ref="S774" si="752">+S773+Q774</f>
        <v>591</v>
      </c>
      <c r="T774" s="253">
        <f t="shared" ref="T774" si="753">+T773+O774-P774-Q774</f>
        <v>573</v>
      </c>
      <c r="U774" s="278">
        <f t="shared" ref="U774" si="754">+G774</f>
        <v>44794</v>
      </c>
      <c r="V774" s="5">
        <f t="shared" ref="V774" si="755">+H774</f>
        <v>4</v>
      </c>
      <c r="W774" s="27">
        <f t="shared" ref="W774" si="756">+I774</f>
        <v>1059</v>
      </c>
      <c r="X774" s="253">
        <f t="shared" ref="X774" si="757">+X773+V774-J774</f>
        <v>78</v>
      </c>
      <c r="Y774" s="5">
        <f t="shared" ref="Y774" si="758">+O774</f>
        <v>189</v>
      </c>
      <c r="Z774" s="250">
        <f t="shared" ref="Z774" si="759">+Z773+Y774-P774-Q774</f>
        <v>573</v>
      </c>
    </row>
    <row r="775" spans="1:26" ht="24" customHeight="1" x14ac:dyDescent="0.55000000000000004">
      <c r="A775">
        <f t="shared" si="288"/>
        <v>777</v>
      </c>
      <c r="B775" s="248"/>
      <c r="C775" s="45"/>
      <c r="D775" t="s">
        <v>277</v>
      </c>
      <c r="E775">
        <v>24</v>
      </c>
      <c r="F775">
        <f t="shared" si="289"/>
        <v>687</v>
      </c>
      <c r="G775" s="1">
        <v>44795</v>
      </c>
      <c r="H775" s="129">
        <v>4</v>
      </c>
      <c r="I775" s="247">
        <f t="shared" ref="I775" si="760">+I774+H775</f>
        <v>1063</v>
      </c>
      <c r="J775" s="129"/>
      <c r="K775" s="252">
        <f t="shared" ref="K775" si="761">+K774+J775</f>
        <v>977</v>
      </c>
      <c r="L775" s="275">
        <f t="shared" ref="L775" si="762">+L774+J775</f>
        <v>78</v>
      </c>
      <c r="M775" s="5"/>
      <c r="N775" s="252">
        <f t="shared" ref="N775" si="763">+N774+M775</f>
        <v>3</v>
      </c>
      <c r="O775" s="129">
        <v>173</v>
      </c>
      <c r="P775" s="129"/>
      <c r="Q775" s="6"/>
      <c r="R775" s="276">
        <f t="shared" ref="R775" si="764">+R774+Q775</f>
        <v>352</v>
      </c>
      <c r="S775" s="238">
        <f t="shared" ref="S775" si="765">+S774+Q775</f>
        <v>591</v>
      </c>
      <c r="T775" s="253">
        <f t="shared" ref="T775" si="766">+T774+O775-P775-Q775</f>
        <v>746</v>
      </c>
      <c r="U775" s="278">
        <f t="shared" ref="U775" si="767">+G775</f>
        <v>44795</v>
      </c>
      <c r="V775" s="5">
        <f t="shared" ref="V775" si="768">+H775</f>
        <v>4</v>
      </c>
      <c r="W775" s="27">
        <f t="shared" ref="W775" si="769">+I775</f>
        <v>1063</v>
      </c>
      <c r="X775" s="253">
        <f t="shared" ref="X775" si="770">+X774+V775-J775</f>
        <v>82</v>
      </c>
      <c r="Y775" s="5">
        <f t="shared" ref="Y775" si="771">+O775</f>
        <v>173</v>
      </c>
      <c r="Z775" s="250">
        <f t="shared" ref="Z775" si="772">+Z774+Y775-P775-Q775</f>
        <v>746</v>
      </c>
    </row>
    <row r="776" spans="1:26" ht="24" customHeight="1" x14ac:dyDescent="0.55000000000000004">
      <c r="A776">
        <f t="shared" si="288"/>
        <v>778</v>
      </c>
      <c r="B776" s="248"/>
      <c r="C776" s="45"/>
      <c r="D776" t="s">
        <v>281</v>
      </c>
      <c r="E776">
        <v>24</v>
      </c>
      <c r="F776">
        <f t="shared" si="289"/>
        <v>688</v>
      </c>
      <c r="G776" s="1">
        <v>44796</v>
      </c>
      <c r="H776" s="129">
        <v>6</v>
      </c>
      <c r="I776" s="247">
        <f t="shared" ref="I776" si="773">+I775+H776</f>
        <v>1069</v>
      </c>
      <c r="J776" s="129"/>
      <c r="K776" s="252">
        <f t="shared" ref="K776" si="774">+K775+J776</f>
        <v>977</v>
      </c>
      <c r="L776" s="275">
        <f>+L775+J776</f>
        <v>78</v>
      </c>
      <c r="M776" s="5"/>
      <c r="N776" s="252">
        <f t="shared" ref="N776" si="775">+N775+M776</f>
        <v>3</v>
      </c>
      <c r="O776" s="129">
        <v>169</v>
      </c>
      <c r="P776" s="129"/>
      <c r="Q776" s="6"/>
      <c r="R776" s="276">
        <f t="shared" ref="R776" si="776">+R775+Q776</f>
        <v>352</v>
      </c>
      <c r="S776" s="238">
        <f t="shared" ref="S776" si="777">+S775+Q776</f>
        <v>591</v>
      </c>
      <c r="T776" s="253">
        <f t="shared" ref="T776" si="778">+T775+O776-P776-Q776</f>
        <v>915</v>
      </c>
      <c r="U776" s="278">
        <f t="shared" ref="U776" si="779">+G776</f>
        <v>44796</v>
      </c>
      <c r="V776" s="5">
        <f t="shared" ref="V776" si="780">+H776</f>
        <v>6</v>
      </c>
      <c r="W776" s="27">
        <f t="shared" ref="W776" si="781">+I776</f>
        <v>1069</v>
      </c>
      <c r="X776" s="253">
        <f t="shared" ref="X776" si="782">+X775+V776-J776</f>
        <v>88</v>
      </c>
      <c r="Y776" s="5">
        <f t="shared" ref="Y776" si="783">+O776</f>
        <v>169</v>
      </c>
      <c r="Z776" s="250">
        <f t="shared" ref="Z776" si="784">+Z775+Y776-P776-Q776</f>
        <v>915</v>
      </c>
    </row>
    <row r="777" spans="1:26" ht="24" customHeight="1" x14ac:dyDescent="0.55000000000000004">
      <c r="B777" s="248"/>
      <c r="C777" s="45"/>
      <c r="G777" s="1"/>
      <c r="H777" s="129"/>
      <c r="I777" s="247"/>
      <c r="J777" s="129"/>
      <c r="K777" s="252"/>
      <c r="L777" s="275"/>
      <c r="M777" s="5"/>
      <c r="N777" s="252"/>
      <c r="O777" s="129"/>
      <c r="P777" s="129"/>
      <c r="Q777" s="6"/>
      <c r="R777" s="276"/>
      <c r="S777" s="238"/>
      <c r="T777" s="253"/>
      <c r="U777" s="278"/>
      <c r="V777" s="5"/>
      <c r="W777" s="27"/>
      <c r="X777" s="253"/>
      <c r="Y777" s="5"/>
      <c r="Z777" s="250"/>
    </row>
    <row r="778" spans="1:26" ht="24" customHeight="1" x14ac:dyDescent="0.55000000000000004">
      <c r="B778" s="248"/>
      <c r="C778" s="45"/>
      <c r="G778" s="1"/>
      <c r="H778" s="129"/>
      <c r="I778" s="247"/>
      <c r="J778" s="129"/>
      <c r="K778" s="252"/>
      <c r="L778" s="275"/>
      <c r="M778" s="5"/>
      <c r="N778" s="252"/>
      <c r="O778" s="129"/>
      <c r="P778" s="129"/>
      <c r="Q778" s="6"/>
      <c r="R778" s="276"/>
      <c r="S778" s="238"/>
      <c r="T778" s="253"/>
      <c r="U778" s="278"/>
      <c r="V778" s="5"/>
      <c r="W778" s="27"/>
      <c r="X778" s="253"/>
      <c r="Y778" s="5"/>
      <c r="Z778" s="250"/>
    </row>
    <row r="779" spans="1:26" x14ac:dyDescent="0.55000000000000004">
      <c r="B779" s="248"/>
      <c r="C779" s="45"/>
      <c r="G779" s="1"/>
      <c r="H779" s="128"/>
      <c r="I779" s="285"/>
      <c r="J779" s="128"/>
      <c r="K779" s="286"/>
      <c r="L779" s="287"/>
      <c r="M779" s="285"/>
      <c r="N779" s="286"/>
      <c r="O779" s="128"/>
      <c r="P779" s="285"/>
      <c r="Q779" s="288"/>
      <c r="R779" s="289"/>
      <c r="S779" s="288"/>
      <c r="T779" s="128"/>
      <c r="U779" s="290"/>
      <c r="V779" s="285"/>
      <c r="W779" s="285"/>
      <c r="X779" s="128"/>
      <c r="Y779" s="285"/>
      <c r="Z779" s="128"/>
    </row>
    <row r="780" spans="1:26" ht="7.5" customHeight="1" x14ac:dyDescent="0.55000000000000004">
      <c r="H780" s="285"/>
      <c r="I780" s="285"/>
      <c r="J780" s="285"/>
      <c r="K780" s="285"/>
      <c r="L780" s="291"/>
      <c r="M780" s="285"/>
      <c r="N780" s="285"/>
      <c r="O780" s="285"/>
      <c r="P780" s="285"/>
      <c r="Q780" s="285"/>
      <c r="R780" s="291"/>
      <c r="S780" s="285"/>
      <c r="T780" s="285"/>
      <c r="U780" s="285"/>
      <c r="V780" s="285"/>
      <c r="W780" s="285"/>
      <c r="X780" s="128"/>
      <c r="Y780" s="285"/>
      <c r="Z780" s="128"/>
    </row>
    <row r="781" spans="1:26" x14ac:dyDescent="0.55000000000000004">
      <c r="H781" s="285"/>
      <c r="I781" s="285"/>
      <c r="J781" s="285"/>
      <c r="K781" s="285"/>
      <c r="L781" s="291"/>
      <c r="M781" s="285"/>
      <c r="N781" s="285"/>
      <c r="O781" s="285"/>
      <c r="P781" s="285"/>
      <c r="Q781" s="285"/>
      <c r="R781" s="291"/>
      <c r="S781" s="285"/>
      <c r="T781" s="285"/>
      <c r="U781" s="285"/>
      <c r="V781" s="285"/>
      <c r="W781" s="285"/>
      <c r="X781" s="128"/>
      <c r="Y781" s="285"/>
      <c r="Z78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2022-08-25T04:26:27Z</dcterms:modified>
</cp:coreProperties>
</file>