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12D84CC4-20A6-4F24-B773-441AC63C7205}"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1003" i="5" l="1"/>
  <c r="Y1003" i="5"/>
  <c r="AF1004" i="2"/>
  <c r="AE1004" i="2"/>
  <c r="AB1004" i="2"/>
  <c r="AA1004" i="2"/>
  <c r="Z1004" i="2"/>
  <c r="X1004" i="2"/>
  <c r="W1004" i="2"/>
  <c r="P1004" i="2"/>
  <c r="O1004" i="2"/>
  <c r="M1004" i="2"/>
  <c r="K1004" i="2"/>
  <c r="H1004" i="2"/>
  <c r="Y1004" i="2" s="1"/>
  <c r="CU1003" i="5"/>
  <c r="CS1003" i="5"/>
  <c r="CR1003" i="5"/>
  <c r="CP1003" i="5"/>
  <c r="CN1003" i="5"/>
  <c r="CL1003" i="5"/>
  <c r="CJ1003" i="5"/>
  <c r="CI1003" i="5"/>
  <c r="CG1003" i="5"/>
  <c r="CF1003" i="5"/>
  <c r="CE1003" i="5"/>
  <c r="CD1003" i="5"/>
  <c r="CC1003" i="5"/>
  <c r="CB1003" i="5"/>
  <c r="CA1003" i="5"/>
  <c r="BZ1003" i="5"/>
  <c r="BY1003" i="5"/>
  <c r="BX1003" i="5"/>
  <c r="BV1003" i="5"/>
  <c r="BW1003" i="5" s="1"/>
  <c r="BT1003" i="5"/>
  <c r="BS1003" i="5"/>
  <c r="BR1003" i="5"/>
  <c r="BQ1003" i="5"/>
  <c r="BM1003" i="5"/>
  <c r="BL1003" i="5"/>
  <c r="BP1003" i="5" s="1"/>
  <c r="BH1003" i="5"/>
  <c r="BF1003" i="5"/>
  <c r="BE1003" i="5"/>
  <c r="BJ1003" i="5" s="1"/>
  <c r="BN1003" i="5" s="1"/>
  <c r="BD1003" i="5"/>
  <c r="BC1003" i="5"/>
  <c r="BA1003" i="5"/>
  <c r="AZ1003" i="5"/>
  <c r="AX1003" i="5"/>
  <c r="AU1003" i="5"/>
  <c r="CH1003" i="5" s="1"/>
  <c r="AS1003" i="5"/>
  <c r="AQ1003" i="5"/>
  <c r="AO1003" i="5"/>
  <c r="AM1003" i="5"/>
  <c r="AK1003" i="5"/>
  <c r="AI1003" i="5"/>
  <c r="CQ1003" i="5" s="1"/>
  <c r="AG1003" i="5"/>
  <c r="CK1003" i="5" s="1"/>
  <c r="AD1003" i="5"/>
  <c r="AE1003" i="5" s="1"/>
  <c r="AC1003" i="5"/>
  <c r="AB1003" i="5"/>
  <c r="AA1003" i="5"/>
  <c r="Z1003" i="5"/>
  <c r="C1003" i="5"/>
  <c r="D1003" i="5" s="1"/>
  <c r="AK766" i="7"/>
  <c r="AJ766" i="7"/>
  <c r="AH766" i="7"/>
  <c r="J766" i="7"/>
  <c r="B766" i="7" s="1"/>
  <c r="AL766" i="7" s="1"/>
  <c r="A803" i="6"/>
  <c r="A804" i="6" s="1"/>
  <c r="A805" i="6" s="1"/>
  <c r="A806" i="6" s="1"/>
  <c r="A807" i="6" s="1"/>
  <c r="Y807" i="6"/>
  <c r="Z807" i="6" s="1"/>
  <c r="V807" i="6"/>
  <c r="X807" i="6" s="1"/>
  <c r="U807" i="6"/>
  <c r="T807" i="6"/>
  <c r="S807" i="6"/>
  <c r="R807" i="6"/>
  <c r="N807" i="6"/>
  <c r="L807" i="6"/>
  <c r="K807" i="6"/>
  <c r="I807" i="6"/>
  <c r="W807" i="6" s="1"/>
  <c r="F807" i="6"/>
  <c r="AK765" i="7"/>
  <c r="AJ765" i="7"/>
  <c r="AH765" i="7"/>
  <c r="J765" i="7"/>
  <c r="B765" i="7" s="1"/>
  <c r="AL765" i="7" s="1"/>
  <c r="AI765" i="7" s="1"/>
  <c r="Y805" i="6"/>
  <c r="V805" i="6"/>
  <c r="U805" i="6"/>
  <c r="CS1002" i="5"/>
  <c r="CR1002" i="5"/>
  <c r="CL1002" i="5"/>
  <c r="CK1002" i="5"/>
  <c r="CI1002" i="5"/>
  <c r="CG1002" i="5"/>
  <c r="CF1002" i="5"/>
  <c r="CE1002" i="5"/>
  <c r="CD1002" i="5"/>
  <c r="CC1002" i="5"/>
  <c r="CB1002" i="5"/>
  <c r="CA1002" i="5"/>
  <c r="BZ1002" i="5"/>
  <c r="BY1002" i="5"/>
  <c r="BX1002" i="5"/>
  <c r="BT1002" i="5"/>
  <c r="BS1002" i="5"/>
  <c r="BR1002" i="5"/>
  <c r="BQ1002" i="5"/>
  <c r="BM1002" i="5"/>
  <c r="BL1002" i="5"/>
  <c r="BH1002" i="5"/>
  <c r="BF1002" i="5"/>
  <c r="BE1002" i="5"/>
  <c r="BJ1002" i="5" s="1"/>
  <c r="BN1002" i="5" s="1"/>
  <c r="AX1002" i="5"/>
  <c r="Z1002" i="5"/>
  <c r="CN1002" i="5" s="1"/>
  <c r="AU1002" i="5"/>
  <c r="CT1002" i="5" s="1"/>
  <c r="AS1002" i="5"/>
  <c r="CU1002" i="5" s="1"/>
  <c r="AQ1002" i="5"/>
  <c r="AO1002" i="5"/>
  <c r="AM1002" i="5"/>
  <c r="AK1002" i="5"/>
  <c r="AI1002" i="5"/>
  <c r="CM1002" i="5" s="1"/>
  <c r="AG1002" i="5"/>
  <c r="AD1002" i="5"/>
  <c r="CJ1002" i="5" s="1"/>
  <c r="AC1002" i="5"/>
  <c r="AB1002" i="5"/>
  <c r="AA1002" i="5"/>
  <c r="AF1003" i="2"/>
  <c r="AE1003" i="2"/>
  <c r="AA1003" i="2"/>
  <c r="Z1003" i="2"/>
  <c r="X1003" i="2"/>
  <c r="W1003" i="2"/>
  <c r="P1003" i="2"/>
  <c r="AI766" i="7" l="1"/>
  <c r="BK1003" i="5"/>
  <c r="BO1003" i="5"/>
  <c r="BI1003" i="5"/>
  <c r="BG1003" i="5" s="1"/>
  <c r="CT1003" i="5"/>
  <c r="CM1003" i="5"/>
  <c r="CO1003" i="5"/>
  <c r="I1004" i="2"/>
  <c r="CH1002" i="5"/>
  <c r="CP1002" i="5"/>
  <c r="CO1002" i="5"/>
  <c r="CQ1002" i="5"/>
  <c r="BV1002" i="5"/>
  <c r="BK1002" i="5"/>
  <c r="CR1001" i="5" l="1"/>
  <c r="CL1001" i="5"/>
  <c r="CI1001" i="5"/>
  <c r="CH1001" i="5"/>
  <c r="CG1001" i="5"/>
  <c r="CF1001" i="5"/>
  <c r="CE1001" i="5"/>
  <c r="CD1001" i="5"/>
  <c r="CC1001" i="5"/>
  <c r="CB1001" i="5"/>
  <c r="CA1001" i="5"/>
  <c r="BZ1001" i="5"/>
  <c r="BY1001" i="5"/>
  <c r="BX1001" i="5"/>
  <c r="BT1001" i="5"/>
  <c r="BS1001" i="5"/>
  <c r="BR1001" i="5"/>
  <c r="BQ1001" i="5"/>
  <c r="BM1001" i="5"/>
  <c r="BL1001" i="5"/>
  <c r="BH1001" i="5"/>
  <c r="BF1001" i="5"/>
  <c r="AX1001" i="5"/>
  <c r="AF1002" i="2"/>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O1001" i="5" l="1"/>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K1000" i="5"/>
  <c r="BH1000" i="5"/>
  <c r="BF1000" i="5"/>
  <c r="AX1000" i="5"/>
  <c r="AF1001" i="2"/>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AI763" i="7" s="1"/>
  <c r="Y804" i="6"/>
  <c r="V804" i="6"/>
  <c r="U804" i="6"/>
  <c r="Z999" i="5"/>
  <c r="BE999" i="5" s="1"/>
  <c r="BJ999" i="5" s="1"/>
  <c r="BN999" i="5" s="1"/>
  <c r="AF1000" i="2"/>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AI762" i="7" s="1"/>
  <c r="CS1000" i="5" l="1"/>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AF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8" i="2"/>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AI759" i="7" l="1"/>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17" i="5" l="1"/>
  <c r="AP1017" i="5"/>
  <c r="AH1017" i="5"/>
  <c r="CG950" i="5"/>
  <c r="AT1017" i="5"/>
  <c r="CH950" i="5"/>
  <c r="AV1017" i="5"/>
  <c r="CM950" i="5"/>
  <c r="AJ101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16" i="5" l="1"/>
  <c r="AT1016" i="5"/>
  <c r="AV1016" i="5"/>
  <c r="AP1016" i="5"/>
  <c r="AJ1016" i="5"/>
  <c r="AN101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15" i="5"/>
  <c r="BE919" i="5"/>
  <c r="BJ919" i="5" s="1"/>
  <c r="BN919" i="5" s="1"/>
  <c r="BE921" i="5"/>
  <c r="BJ921" i="5" s="1"/>
  <c r="BN921" i="5" s="1"/>
  <c r="BK920" i="5"/>
  <c r="CG920" i="5"/>
  <c r="AP101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0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1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15" i="5" l="1"/>
  <c r="CQ889" i="5"/>
  <c r="AJ1015" i="5"/>
  <c r="AT1015" i="5"/>
  <c r="CK889" i="5"/>
  <c r="CS889" i="5"/>
  <c r="AU1009" i="5"/>
  <c r="CJ889" i="5"/>
  <c r="AH101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14" i="5" l="1"/>
  <c r="AN101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14" i="5" l="1"/>
  <c r="AT1014" i="5"/>
  <c r="AV1014" i="5"/>
  <c r="CK858" i="5"/>
  <c r="BV858" i="5"/>
  <c r="AH101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0" i="5"/>
  <c r="AE839" i="2"/>
  <c r="AA839" i="2"/>
  <c r="Z839" i="2"/>
  <c r="X839" i="2"/>
  <c r="W839" i="2"/>
  <c r="P839" i="2"/>
  <c r="O773" i="7"/>
  <c r="G77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1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13" i="5" l="1"/>
  <c r="AJ1013" i="5"/>
  <c r="AT1013" i="5"/>
  <c r="AV1011" i="5"/>
  <c r="AV1013" i="5"/>
  <c r="CK828" i="5"/>
  <c r="AJ101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2" i="5" l="1"/>
  <c r="AT1012" i="5"/>
  <c r="AJ1012" i="5"/>
  <c r="AP1012" i="5"/>
  <c r="AH1012" i="5"/>
  <c r="AV1012" i="5"/>
  <c r="CK797" i="5"/>
  <c r="AJ1010" i="5"/>
  <c r="AV101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9" i="5"/>
  <c r="AJ100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5" i="6"/>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1" i="5"/>
  <c r="AS581" i="5"/>
  <c r="CU581" i="5" s="1"/>
  <c r="AG581" i="5"/>
  <c r="CK581" i="5" s="1"/>
  <c r="X77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7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7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7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0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0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9" i="5"/>
  <c r="CL378" i="5" l="1"/>
  <c r="CI378" i="5"/>
  <c r="CE378" i="5"/>
  <c r="CD378" i="5"/>
  <c r="CC378" i="5"/>
  <c r="CB378" i="5"/>
  <c r="CA378" i="5"/>
  <c r="BZ378" i="5"/>
  <c r="BY378" i="5"/>
  <c r="BX378" i="5"/>
  <c r="BT378" i="5"/>
  <c r="BS378" i="5"/>
  <c r="BR378" i="5"/>
  <c r="BQ378" i="5"/>
  <c r="BL378" i="5"/>
  <c r="BM378" i="5"/>
  <c r="BH378" i="5"/>
  <c r="BF378" i="5"/>
  <c r="BB100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5" i="6"/>
  <c r="R804" i="6"/>
  <c r="R806" i="6" s="1"/>
  <c r="R805" i="6"/>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7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73" i="7"/>
  <c r="AD773" i="7"/>
  <c r="AB773" i="7"/>
  <c r="Y773" i="7"/>
  <c r="N773" i="7"/>
  <c r="E77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7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5" i="6"/>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5" i="6"/>
  <c r="N804" i="6"/>
  <c r="N806" i="6" s="1"/>
  <c r="N805" i="6"/>
  <c r="T804" i="6"/>
  <c r="T806" i="6" s="1"/>
  <c r="T805" i="6"/>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5" i="6"/>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5" i="6"/>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2" i="5" l="1"/>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73" i="7"/>
  <c r="T773" i="7"/>
  <c r="R773" i="7"/>
  <c r="Z773" i="7"/>
  <c r="AC77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73" i="7"/>
  <c r="AK371" i="7"/>
  <c r="S773" i="7"/>
  <c r="B371" i="7"/>
  <c r="AL371" i="7" s="1"/>
  <c r="U77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73" i="7"/>
  <c r="K773" i="7"/>
  <c r="AK392" i="7"/>
  <c r="I77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3" i="2" l="1"/>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73" i="7"/>
  <c r="AK536" i="7"/>
  <c r="H773" i="7"/>
  <c r="AJ536" i="7"/>
  <c r="B536" i="7"/>
  <c r="AL536" i="7" s="1"/>
  <c r="L773" i="7"/>
  <c r="AB996" i="2" l="1"/>
  <c r="M997" i="2"/>
  <c r="M998" i="2" s="1"/>
  <c r="M999" i="2" s="1"/>
  <c r="M1000" i="2" s="1"/>
  <c r="M1001" i="2" s="1"/>
  <c r="M1002" i="2" s="1"/>
  <c r="M1003"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AB1003" i="2" l="1"/>
  <c r="I1003" i="2"/>
  <c r="AB1002" i="2"/>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73" i="7"/>
  <c r="B573" i="7"/>
  <c r="AL573" i="7" s="1"/>
  <c r="AK573" i="7"/>
  <c r="B77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s="1"/>
  <c r="W803" i="6" l="1"/>
  <c r="I804" i="6"/>
  <c r="W804" i="6" l="1"/>
  <c r="I806" i="6"/>
  <c r="W806" i="6" s="1"/>
</calcChain>
</file>

<file path=xl/sharedStrings.xml><?xml version="1.0" encoding="utf-8"?>
<sst xmlns="http://schemas.openxmlformats.org/spreadsheetml/2006/main" count="1354" uniqueCount="979">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</sst>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国家衛健委発表に基づく感染状況!$AE$374:$AE$1007</c:f>
              <c:numCache>
                <c:formatCode>m"月"d"日"</c:formatCode>
                <c:ptCount val="63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numCache>
            </c:numRef>
          </c:cat>
          <c:val>
            <c:numRef>
              <c:f>国家衛健委発表に基づく感染状況!$AF$374:$AF$1007</c:f>
              <c:numCache>
                <c:formatCode>#,##0_);[Red]\(#,##0\)</c:formatCode>
                <c:ptCount val="63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pt idx="630">
                  <c:v>188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香港マカオ台湾の患者・海外輸入症例・無症状病原体保有者!$CN$189:$CN$1007</c:f>
              <c:numCache>
                <c:formatCode>m"月"d"日"</c:formatCode>
                <c:ptCount val="8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numCache>
            </c:numRef>
          </c:cat>
          <c:val>
            <c:numRef>
              <c:f>香港マカオ台湾の患者・海外輸入症例・無症状病原体保有者!$CO$189:$CO$1007</c:f>
              <c:numCache>
                <c:formatCode>General</c:formatCode>
                <c:ptCount val="8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省市別輸入症例数変化!$D$2:$D$770</c:f>
              <c:numCache>
                <c:formatCode>General</c:formatCode>
                <c:ptCount val="76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省市別輸入症例数変化!$E$2:$E$770</c:f>
              <c:numCache>
                <c:formatCode>General</c:formatCode>
                <c:ptCount val="76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省市別輸入症例数変化!$F$2:$F$770</c:f>
              <c:numCache>
                <c:formatCode>General</c:formatCode>
                <c:ptCount val="76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省市別輸入症例数変化!$G$2:$G$770</c:f>
              <c:numCache>
                <c:formatCode>General</c:formatCode>
                <c:ptCount val="76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省市別輸入症例数変化!$H$2:$H$770</c:f>
              <c:numCache>
                <c:formatCode>General</c:formatCode>
                <c:ptCount val="76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省市別輸入症例数変化!$I$2:$I$770</c:f>
              <c:numCache>
                <c:formatCode>General</c:formatCode>
                <c:ptCount val="76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省市別輸入症例数変化!$C$2:$C$770</c:f>
              <c:numCache>
                <c:formatCode>m"月"d"日"</c:formatCode>
                <c:ptCount val="7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省市別輸入症例数変化!$J$2:$J$770</c:f>
              <c:numCache>
                <c:formatCode>0_);[Red]\(0\)</c:formatCode>
                <c:ptCount val="76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香港マカオ台湾の患者・海外輸入症例・無症状病原体保有者!$AX$169:$AX$1007</c:f>
              <c:numCache>
                <c:formatCode>m"月"d"日"</c:formatCode>
                <c:ptCount val="8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numCache>
            </c:numRef>
          </c:cat>
          <c:val>
            <c:numRef>
              <c:f>香港マカオ台湾の患者・海外輸入症例・無症状病原体保有者!$AY$169:$AY$1007</c:f>
              <c:numCache>
                <c:formatCode>General</c:formatCode>
                <c:ptCount val="83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香港マカオ台湾の患者・海外輸入症例・無症状病原体保有者!$AX$169:$AX$1007</c:f>
              <c:numCache>
                <c:formatCode>m"月"d"日"</c:formatCode>
                <c:ptCount val="8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numCache>
            </c:numRef>
          </c:cat>
          <c:val>
            <c:numRef>
              <c:f>香港マカオ台湾の患者・海外輸入症例・無症状病原体保有者!$BB$169:$BB$1007</c:f>
              <c:numCache>
                <c:formatCode>General</c:formatCode>
                <c:ptCount val="83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香港マカオ台湾の患者・海外輸入症例・無症状病原体保有者!$AX$169:$AX$1007</c:f>
              <c:numCache>
                <c:formatCode>m"月"d"日"</c:formatCode>
                <c:ptCount val="8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numCache>
            </c:numRef>
          </c:cat>
          <c:val>
            <c:numRef>
              <c:f>香港マカオ台湾の患者・海外輸入症例・無症状病原体保有者!$AZ$169:$AZ$1007</c:f>
              <c:numCache>
                <c:formatCode>General</c:formatCode>
                <c:ptCount val="83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香港マカオ台湾の患者・海外輸入症例・無症状病原体保有者!$AX$169:$AX$1007</c:f>
              <c:numCache>
                <c:formatCode>m"月"d"日"</c:formatCode>
                <c:ptCount val="8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numCache>
            </c:numRef>
          </c:cat>
          <c:val>
            <c:numRef>
              <c:f>香港マカオ台湾の患者・海外輸入症例・無症状病原体保有者!$BC$169:$BC$1007</c:f>
              <c:numCache>
                <c:formatCode>General</c:formatCode>
                <c:ptCount val="83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香港マカオ台湾の患者・海外輸入症例・無症状病原体保有者!$CR$485:$CR$1007</c:f>
              <c:numCache>
                <c:formatCode>m"月"d"日"</c:formatCode>
                <c:ptCount val="5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numCache>
            </c:numRef>
          </c:cat>
          <c:val>
            <c:numRef>
              <c:f>香港マカオ台湾の患者・海外輸入症例・無症状病原体保有者!$CS$485:$CS$1007</c:f>
              <c:numCache>
                <c:formatCode>General</c:formatCode>
                <c:ptCount val="52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香港マカオ台湾の患者・海外輸入症例・無症状病原体保有者!$CR$485:$CR$1007</c:f>
              <c:numCache>
                <c:formatCode>m"月"d"日"</c:formatCode>
                <c:ptCount val="5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numCache>
            </c:numRef>
          </c:cat>
          <c:val>
            <c:numRef>
              <c:f>香港マカオ台湾の患者・海外輸入症例・無症状病原体保有者!$CT$485:$CT$1007</c:f>
              <c:numCache>
                <c:formatCode>General</c:formatCode>
                <c:ptCount val="52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香港マカオ台湾の患者・海外輸入症例・無症状病原体保有者!$BJ$97:$BJ$1006</c:f>
              <c:numCache>
                <c:formatCode>m"月"d"日"</c:formatCode>
                <c:ptCount val="9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numCache>
            </c:numRef>
          </c:cat>
          <c:val>
            <c:numRef>
              <c:f>香港マカオ台湾の患者・海外輸入症例・無症状病原体保有者!$BK$97:$BK$1006</c:f>
              <c:numCache>
                <c:formatCode>General</c:formatCode>
                <c:ptCount val="9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香港マカオ台湾の患者・海外輸入症例・無症状病原体保有者!$BJ$97:$BJ$1006</c:f>
              <c:numCache>
                <c:formatCode>m"月"d"日"</c:formatCode>
                <c:ptCount val="9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numCache>
            </c:numRef>
          </c:cat>
          <c:val>
            <c:numRef>
              <c:f>香港マカオ台湾の患者・海外輸入症例・無症状病原体保有者!$BL$97:$BL$1006</c:f>
              <c:numCache>
                <c:formatCode>General</c:formatCode>
                <c:ptCount val="9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香港マカオ台湾の患者・海外輸入症例・無症状病原体保有者!$CM$29:$CM$1007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香港マカオ台湾の患者・海外輸入症例・無症状病原体保有者!$CK$29:$CK$1007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香港マカオ台湾の患者・海外輸入症例・無症状病原体保有者!$CJ$29:$CJ$1007</c:f>
              <c:numCache>
                <c:formatCode>General</c:formatCode>
                <c:ptCount val="9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香港マカオ台湾の患者・海外輸入症例・無症状病原体保有者!$CK$29:$CK$1007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香港マカオ台湾の患者・海外輸入症例・無症状病原体保有者!$CI$29:$CI$1007</c15:sqref>
                        </c15:formulaRef>
                      </c:ext>
                    </c:extLst>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extLst>
                      <c:ext uri="{02D57815-91ED-43cb-92C2-25804820EDAC}">
                        <c15:formulaRef>
                          <c15:sqref>香港マカオ台湾の患者・海外輸入症例・無症状病原体保有者!$CJ$29:$CJ$1007</c15:sqref>
                        </c15:formulaRef>
                      </c:ext>
                    </c:extLst>
                    <c:numCache>
                      <c:formatCode>General</c:formatCode>
                      <c:ptCount val="9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国家衛健委発表に基づく感染状況!$AE$374:$AE$1007</c:f>
              <c:numCache>
                <c:formatCode>m"月"d"日"</c:formatCode>
                <c:ptCount val="63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numCache>
            </c:numRef>
          </c:cat>
          <c:val>
            <c:numRef>
              <c:f>国家衛健委発表に基づく感染状況!$AF$374:$AF$1007</c:f>
              <c:numCache>
                <c:formatCode>#,##0_);[Red]\(#,##0\)</c:formatCode>
                <c:ptCount val="63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175</c:v>
                </c:pt>
                <c:pt idx="630">
                  <c:v>188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省市別輸入症例数変化!$AI$2:$AI$769</c:f>
              <c:numCache>
                <c:formatCode>0_);[Red]\(0\)</c:formatCode>
                <c:ptCount val="76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省市別輸入症例数変化!$AJ$2:$AJ$769</c:f>
              <c:numCache>
                <c:formatCode>0_);[Red]\(0\)</c:formatCode>
                <c:ptCount val="76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省市別輸入症例数変化!$AK$2:$AK$769</c:f>
              <c:numCache>
                <c:formatCode>General</c:formatCode>
                <c:ptCount val="76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香港マカオ台湾の患者・海外輸入症例・無症状病原体保有者!$BR$29:$BR$1007</c:f>
              <c:numCache>
                <c:formatCode>General</c:formatCode>
                <c:ptCount val="97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香港マカオ台湾の患者・海外輸入症例・無症状病原体保有者!$BS$29:$BS$1007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香港マカオ台湾の患者・海外輸入症例・無症状病原体保有者!$BT$29:$BT$1007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香港マカオ台湾の患者・海外輸入症例・無症状病原体保有者!$CP$189:$CP$1006</c:f>
              <c:numCache>
                <c:formatCode>m"月"d"日"</c:formatCode>
                <c:ptCount val="8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numCache>
            </c:numRef>
          </c:cat>
          <c:val>
            <c:numRef>
              <c:f>香港マカオ台湾の患者・海外輸入症例・無症状病原体保有者!$CQ$189:$CQ$1006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香港マカオ台湾の患者・海外輸入症例・無症状病原体保有者!$CN$189:$CN$1007</c:f>
              <c:numCache>
                <c:formatCode>m"月"d"日"</c:formatCode>
                <c:ptCount val="8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numCache>
            </c:numRef>
          </c:cat>
          <c:val>
            <c:numRef>
              <c:f>香港マカオ台湾の患者・海外輸入症例・無症状病原体保有者!$CO$189:$CO$1007</c:f>
              <c:numCache>
                <c:formatCode>General</c:formatCode>
                <c:ptCount val="8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香港マカオ台湾の患者・海外輸入症例・無症状病原体保有者!$BJ$97:$BJ$1006</c:f>
              <c:numCache>
                <c:formatCode>m"月"d"日"</c:formatCode>
                <c:ptCount val="9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numCache>
            </c:numRef>
          </c:cat>
          <c:val>
            <c:numRef>
              <c:f>香港マカオ台湾の患者・海外輸入症例・無症状病原体保有者!$BL$97:$BL$1006</c:f>
              <c:numCache>
                <c:formatCode>General</c:formatCode>
                <c:ptCount val="9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香港マカオ台湾の患者・海外輸入症例・無症状病原体保有者!$BJ$97:$BJ$1006</c:f>
              <c:numCache>
                <c:formatCode>m"月"d"日"</c:formatCode>
                <c:ptCount val="9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numCache>
            </c:numRef>
          </c:cat>
          <c:val>
            <c:numRef>
              <c:f>香港マカオ台湾の患者・海外輸入症例・無症状病原体保有者!$BK$97:$BK$1006</c:f>
              <c:numCache>
                <c:formatCode>General</c:formatCode>
                <c:ptCount val="9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国家衛健委発表に基づく感染状況!$W$27:$W$1007</c:f>
              <c:numCache>
                <c:formatCode>m"月"d"日"</c:formatCode>
                <c:ptCount val="9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numCache>
            </c:numRef>
          </c:cat>
          <c:val>
            <c:numRef>
              <c:f>国家衛健委発表に基づく感染状況!$X$27:$X$1007</c:f>
              <c:numCache>
                <c:formatCode>#,##0_);[Red]\(#,##0\)</c:formatCode>
                <c:ptCount val="9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国家衛健委発表に基づく感染状況!$W$27:$W$1007</c:f>
              <c:numCache>
                <c:formatCode>m"月"d"日"</c:formatCode>
                <c:ptCount val="9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numCache>
            </c:numRef>
          </c:cat>
          <c:val>
            <c:numRef>
              <c:f>国家衛健委発表に基づく感染状況!$Y$27:$Y$1007</c:f>
              <c:numCache>
                <c:formatCode>General</c:formatCode>
                <c:ptCount val="9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香港マカオ台湾の患者・海外輸入症例・無症状病原体保有者!$CP$189:$CP$1006</c:f>
              <c:numCache>
                <c:formatCode>m"月"d"日"</c:formatCode>
                <c:ptCount val="8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numCache>
            </c:numRef>
          </c:cat>
          <c:val>
            <c:numRef>
              <c:f>香港マカオ台湾の患者・海外輸入症例・無症状病原体保有者!$CQ$189:$CQ$1006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香港マカオ台湾の患者・海外輸入症例・無症状病原体保有者!$CN$189:$CN$1007</c:f>
              <c:numCache>
                <c:formatCode>m"月"d"日"</c:formatCode>
                <c:ptCount val="8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numCache>
            </c:numRef>
          </c:cat>
          <c:val>
            <c:numRef>
              <c:f>香港マカオ台湾の患者・海外輸入症例・無症状病原体保有者!$CO$189:$CO$1007</c:f>
              <c:numCache>
                <c:formatCode>General</c:formatCode>
                <c:ptCount val="8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新疆の情況!$U$7:$U$811</c:f>
              <c:strCache>
                <c:ptCount val="80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strCache>
            </c:strRef>
          </c:cat>
          <c:val>
            <c:numRef>
              <c:f>新疆の情況!$V$7:$V$811</c:f>
              <c:numCache>
                <c:formatCode>General</c:formatCode>
                <c:ptCount val="80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新疆の情況!$U$7:$U$811</c:f>
              <c:strCache>
                <c:ptCount val="80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strCache>
            </c:strRef>
          </c:cat>
          <c:val>
            <c:numRef>
              <c:f>新疆の情況!$W$7:$W$811</c:f>
              <c:numCache>
                <c:formatCode>General</c:formatCode>
                <c:ptCount val="80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国家衛健委発表に基づく感染状況!$W$27:$W$1008</c:f>
              <c:numCache>
                <c:formatCode>m"月"d"日"</c:formatCode>
                <c:ptCount val="9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numCache>
            </c:numRef>
          </c:cat>
          <c:val>
            <c:numRef>
              <c:f>国家衛健委発表に基づく感染状況!$X$27:$X$1008</c:f>
              <c:numCache>
                <c:formatCode>#,##0_);[Red]\(#,##0\)</c:formatCode>
                <c:ptCount val="9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国家衛健委発表に基づく感染状況!$W$27:$W$1008</c:f>
              <c:numCache>
                <c:formatCode>m"月"d"日"</c:formatCode>
                <c:ptCount val="9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numCache>
            </c:numRef>
          </c:cat>
          <c:val>
            <c:numRef>
              <c:f>国家衛健委発表に基づく感染状況!$Y$27:$Y$1008</c:f>
              <c:numCache>
                <c:formatCode>General</c:formatCode>
                <c:ptCount val="9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省市別輸入症例数変化!$AI$2:$AI$769</c:f>
              <c:numCache>
                <c:formatCode>0_);[Red]\(0\)</c:formatCode>
                <c:ptCount val="76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省市別輸入症例数変化!$AJ$2:$AJ$769</c:f>
              <c:numCache>
                <c:formatCode>0_);[Red]\(0\)</c:formatCode>
                <c:ptCount val="76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省市別輸入症例数変化!$AH$2:$AH$769</c:f>
              <c:numCache>
                <c:formatCode>m"月"d"日"</c:formatCode>
                <c:ptCount val="7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numCache>
            </c:numRef>
          </c:cat>
          <c:val>
            <c:numRef>
              <c:f>省市別輸入症例数変化!$AK$2:$AK$769</c:f>
              <c:numCache>
                <c:formatCode>General</c:formatCode>
                <c:ptCount val="76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香港マカオ台湾の患者・海外輸入症例・無症状病原体保有者!$BE$70:$BE$1007</c:f>
              <c:numCache>
                <c:formatCode>m"月"d"日"</c:formatCode>
                <c:ptCount val="9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numCache>
            </c:numRef>
          </c:cat>
          <c:val>
            <c:numRef>
              <c:f>香港マカオ台湾の患者・海外輸入症例・無症状病原体保有者!$BF$70:$BF$1007</c:f>
              <c:numCache>
                <c:formatCode>General</c:formatCode>
                <c:ptCount val="93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香港マカオ台湾の患者・海外輸入症例・無症状病原体保有者!$BE$70:$BE$1007</c:f>
              <c:numCache>
                <c:formatCode>m"月"d"日"</c:formatCode>
                <c:ptCount val="9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numCache>
            </c:numRef>
          </c:cat>
          <c:val>
            <c:numRef>
              <c:f>香港マカオ台湾の患者・海外輸入症例・無症状病原体保有者!$BG$70:$BG$1007</c:f>
              <c:numCache>
                <c:formatCode>General</c:formatCode>
                <c:ptCount val="93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香港マカオ台湾の患者・海外輸入症例・無症状病原体保有者!$BY$29:$BY$1007</c:f>
              <c:numCache>
                <c:formatCode>General</c:formatCode>
                <c:ptCount val="97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香港マカオ台湾の患者・海外輸入症例・無症状病原体保有者!$BZ$29:$BZ$1007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香港マカオ台湾の患者・海外輸入症例・無症状病原体保有者!$CA$29:$CA$1007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香港マカオ台湾の患者・海外輸入症例・無症状病原体保有者!$CC$29:$CC$1007</c:f>
              <c:numCache>
                <c:formatCode>General</c:formatCode>
                <c:ptCount val="97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香港マカオ台湾の患者・海外輸入症例・無症状病原体保有者!$CD$29:$CD$1007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香港マカオ台湾の患者・海外輸入症例・無症状病原体保有者!$CE$29:$CE$1007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香港マカオ台湾の患者・海外輸入症例・無症状病原体保有者!$CM$29:$CM$1007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香港マカオ台湾の患者・海外輸入症例・無症状病原体保有者!$CJ$29:$CJ$1007</c:f>
              <c:numCache>
                <c:formatCode>General</c:formatCode>
                <c:ptCount val="9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香港マカオ台湾の患者・海外輸入症例・無症状病原体保有者!$CI$29:$CI$1007</c:f>
              <c:numCache>
                <c:formatCode>m"月"d"日"</c:formatCode>
                <c:ptCount val="9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numCache>
            </c:numRef>
          </c:cat>
          <c:val>
            <c:numRef>
              <c:f>香港マカオ台湾の患者・海外輸入症例・無症状病原体保有者!$CK$29:$CK$1007</c:f>
              <c:numCache>
                <c:formatCode>General</c:formatCode>
                <c:ptCount val="9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香港マカオ台湾の患者・海外輸入症例・無症状病原体保有者!$CP$189:$CP$1006</c:f>
              <c:numCache>
                <c:formatCode>m"月"d"日"</c:formatCode>
                <c:ptCount val="8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numCache>
            </c:numRef>
          </c:cat>
          <c:val>
            <c:numRef>
              <c:f>香港マカオ台湾の患者・海外輸入症例・無症状病原体保有者!$CQ$189:$CQ$1006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9071</xdr:colOff>
      <xdr:row>47</xdr:row>
      <xdr:rowOff>208641</xdr:rowOff>
    </xdr:from>
    <xdr:to>
      <xdr:col>16</xdr:col>
      <xdr:colOff>507998</xdr:colOff>
      <xdr:row>63</xdr:row>
      <xdr:rowOff>208643</xdr:rowOff>
    </xdr:to>
    <xdr:graphicFrame macro="">
      <xdr:nvGraphicFramePr>
        <xdr:cNvPr id="3" name="グラフ 2">
          <a:extLst>
            <a:ext uri="{FF2B5EF4-FFF2-40B4-BE49-F238E27FC236}">
              <a16:creationId xmlns:a16="http://schemas.microsoft.com/office/drawing/2014/main" id="{1DD7A3D9-606A-9059-0B78-5479C8F29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26"/>
  <sheetViews>
    <sheetView tabSelected="1" zoomScale="115" zoomScaleNormal="115" workbookViewId="0">
      <pane xSplit="2" ySplit="5" topLeftCell="V999" activePane="bottomRight" state="frozen"/>
      <selection pane="topRight" activeCell="C1" sqref="C1"/>
      <selection pane="bottomLeft" activeCell="A8" sqref="A8"/>
      <selection pane="bottomRight" activeCell="AA4" sqref="AA4"/>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44828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+G1003-香港マカオ台湾の患者・海外輸入症例・無症状病原体保有者!B1004</f>
        <v>175</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C1004">
        <v>374</v>
      </c>
      <c r="AE1004" s="1">
        <f t="shared" ref="AE1004" si="1242">+B1004</f>
        <v>44827</v>
      </c>
      <c r="AF1004" s="259">
        <f>+G1004-香港マカオ台湾の患者・海外輸入症例・無症状病原体保有者!B1005</f>
        <v>188</v>
      </c>
    </row>
    <row r="1005" spans="2:32" x14ac:dyDescent="0.55000000000000004">
      <c r="B1005" s="201"/>
      <c r="C1005" s="47"/>
      <c r="D1005" s="83"/>
      <c r="E1005" s="104"/>
      <c r="F1005" s="56"/>
      <c r="G1005" s="47"/>
      <c r="H1005" s="87"/>
      <c r="I1005" s="87"/>
      <c r="J1005" s="47"/>
      <c r="K1005" s="55"/>
      <c r="L1005" s="47"/>
      <c r="M1005" s="87"/>
      <c r="N1005" s="47"/>
      <c r="O1005" s="87"/>
      <c r="P1005" s="105"/>
      <c r="Q1005" s="56"/>
      <c r="R1005" s="47"/>
      <c r="S1005" s="110"/>
      <c r="T1005" s="56"/>
      <c r="U1005" s="77"/>
      <c r="W1005" s="1"/>
      <c r="X1005" s="113"/>
      <c r="Z1005" s="114"/>
      <c r="AE1005" s="1"/>
      <c r="AF1005" s="259"/>
    </row>
    <row r="1006" spans="2:32" x14ac:dyDescent="0.55000000000000004">
      <c r="B1006" s="201"/>
      <c r="C1006" s="47"/>
      <c r="D1006" s="83"/>
      <c r="E1006" s="104"/>
      <c r="F1006" s="56"/>
      <c r="G1006" s="47"/>
      <c r="H1006" s="87"/>
      <c r="I1006" s="87"/>
      <c r="J1006" s="47"/>
      <c r="K1006" s="55"/>
      <c r="L1006" s="47"/>
      <c r="M1006" s="87"/>
      <c r="N1006" s="47"/>
      <c r="O1006" s="87"/>
      <c r="P1006" s="105"/>
      <c r="Q1006" s="56"/>
      <c r="R1006" s="47"/>
      <c r="S1006" s="110"/>
      <c r="T1006" s="56"/>
      <c r="U1006" s="77"/>
      <c r="W1006" s="1"/>
      <c r="X1006" s="113"/>
      <c r="Z1006" s="114"/>
      <c r="AE1006" s="1"/>
      <c r="AF1006" s="259"/>
    </row>
    <row r="1007" spans="2:32" ht="18.5" thickBot="1" x14ac:dyDescent="0.6">
      <c r="B1007" s="65"/>
      <c r="C1007" s="58"/>
      <c r="D1007" s="48"/>
      <c r="E1007" s="60"/>
      <c r="F1007" s="59"/>
      <c r="G1007" s="47"/>
      <c r="H1007" s="87"/>
      <c r="I1007" s="87"/>
      <c r="J1007" s="58"/>
      <c r="K1007" s="55"/>
      <c r="L1007" s="47"/>
      <c r="M1007" s="87"/>
      <c r="N1007" s="47"/>
      <c r="O1007" s="87"/>
      <c r="P1007" s="105"/>
      <c r="Q1007" s="59"/>
      <c r="R1007" s="47"/>
      <c r="S1007" s="59"/>
      <c r="T1007" s="59"/>
      <c r="U1007" s="77"/>
      <c r="W1007" s="1"/>
      <c r="X1007" s="113"/>
      <c r="Z1007" s="114"/>
      <c r="AE1007" s="1"/>
      <c r="AF1007" s="259"/>
    </row>
    <row r="1008" spans="2:32" ht="9.5" customHeight="1" thickBot="1" x14ac:dyDescent="0.6">
      <c r="B1008" s="65"/>
      <c r="C1008" s="78"/>
      <c r="D1008" s="79"/>
      <c r="E1008" s="81"/>
      <c r="F1008" s="93"/>
      <c r="G1008" s="78"/>
      <c r="H1008" s="81"/>
      <c r="I1008" s="81"/>
      <c r="J1008" s="78"/>
      <c r="K1008" s="81"/>
      <c r="L1008" s="78"/>
      <c r="M1008" s="81"/>
      <c r="N1008" s="82"/>
      <c r="O1008" s="80"/>
      <c r="P1008" s="92"/>
      <c r="Q1008" s="93"/>
      <c r="R1008" s="112"/>
      <c r="S1008" s="93"/>
      <c r="T1008" s="93"/>
      <c r="U1008" s="66"/>
      <c r="AF1008" s="259"/>
    </row>
    <row r="1009" spans="2:32" x14ac:dyDescent="0.55000000000000004">
      <c r="M1009" s="262">
        <f>SUM(L845:L862)</f>
        <v>503</v>
      </c>
      <c r="AF1009" s="259"/>
    </row>
    <row r="1010" spans="2:32" ht="13" customHeight="1" x14ac:dyDescent="0.55000000000000004">
      <c r="E1010" s="106"/>
      <c r="F1010" s="107"/>
      <c r="G1010" s="106" t="s">
        <v>80</v>
      </c>
      <c r="H1010" s="107"/>
      <c r="I1010" s="107"/>
      <c r="J1010" s="107"/>
      <c r="U1010" s="71"/>
      <c r="AF1010" s="259"/>
    </row>
    <row r="1011" spans="2:32" ht="13" customHeight="1" x14ac:dyDescent="0.55000000000000004">
      <c r="E1011" s="106" t="s">
        <v>98</v>
      </c>
      <c r="F1011" s="107"/>
      <c r="G1011" s="274" t="s">
        <v>79</v>
      </c>
      <c r="H1011" s="275"/>
      <c r="I1011" s="106" t="s">
        <v>106</v>
      </c>
      <c r="J1011" s="107"/>
      <c r="AF1011" s="259"/>
    </row>
    <row r="1012" spans="2:32" ht="13" customHeight="1" x14ac:dyDescent="0.55000000000000004">
      <c r="B1012" s="119"/>
      <c r="E1012" s="108" t="s">
        <v>108</v>
      </c>
      <c r="F1012" s="107"/>
      <c r="G1012" s="108"/>
      <c r="H1012" s="108"/>
      <c r="I1012" s="106" t="s">
        <v>107</v>
      </c>
      <c r="J1012" s="107"/>
      <c r="AF1012" s="259"/>
    </row>
    <row r="1013" spans="2:32" ht="18.5" customHeight="1" x14ac:dyDescent="0.55000000000000004">
      <c r="E1013" s="106" t="s">
        <v>96</v>
      </c>
      <c r="F1013" s="107"/>
      <c r="G1013" s="106" t="s">
        <v>97</v>
      </c>
      <c r="H1013" s="107"/>
      <c r="I1013" s="107"/>
      <c r="J1013" s="107"/>
      <c r="AF1013" s="259"/>
    </row>
    <row r="1014" spans="2:32" ht="13" customHeight="1" x14ac:dyDescent="0.55000000000000004">
      <c r="E1014" s="106" t="s">
        <v>98</v>
      </c>
      <c r="F1014" s="107"/>
      <c r="G1014" s="106" t="s">
        <v>99</v>
      </c>
      <c r="H1014" s="107"/>
      <c r="I1014" s="107"/>
      <c r="J1014" s="107"/>
      <c r="AF1014" s="259"/>
    </row>
    <row r="1015" spans="2:32" ht="13" customHeight="1" x14ac:dyDescent="0.55000000000000004">
      <c r="E1015" s="106" t="s">
        <v>98</v>
      </c>
      <c r="F1015" s="107"/>
      <c r="G1015" s="106" t="s">
        <v>100</v>
      </c>
      <c r="H1015" s="107"/>
      <c r="I1015" s="107"/>
      <c r="J1015" s="107"/>
      <c r="AF1015" s="259"/>
    </row>
    <row r="1016" spans="2:32" ht="13" customHeight="1" x14ac:dyDescent="0.55000000000000004">
      <c r="E1016" s="106" t="s">
        <v>101</v>
      </c>
      <c r="F1016" s="107"/>
      <c r="G1016" s="106" t="s">
        <v>102</v>
      </c>
      <c r="H1016" s="107"/>
      <c r="I1016" s="107"/>
      <c r="J1016" s="107"/>
      <c r="AF1016" s="259"/>
    </row>
    <row r="1017" spans="2:32" ht="13" customHeight="1" x14ac:dyDescent="0.55000000000000004">
      <c r="E1017" s="106" t="s">
        <v>103</v>
      </c>
      <c r="F1017" s="107"/>
      <c r="G1017" s="106" t="s">
        <v>104</v>
      </c>
      <c r="H1017" s="107"/>
      <c r="I1017" s="107"/>
      <c r="J1017" s="107"/>
      <c r="AF1017" s="259"/>
    </row>
    <row r="1018" spans="2:32" x14ac:dyDescent="0.55000000000000004">
      <c r="AF1018" s="259"/>
    </row>
    <row r="1019" spans="2:32" x14ac:dyDescent="0.55000000000000004">
      <c r="AF1019" s="259"/>
    </row>
    <row r="1020" spans="2:32" x14ac:dyDescent="0.55000000000000004">
      <c r="AF1020" s="259"/>
    </row>
    <row r="1021" spans="2:32" x14ac:dyDescent="0.55000000000000004">
      <c r="AF1021" s="259"/>
    </row>
    <row r="1022" spans="2:32" x14ac:dyDescent="0.55000000000000004">
      <c r="AF1022" s="259"/>
    </row>
    <row r="1023" spans="2:32" x14ac:dyDescent="0.55000000000000004">
      <c r="AF1023" s="259"/>
    </row>
    <row r="1024" spans="2:32" x14ac:dyDescent="0.55000000000000004">
      <c r="AF1024" s="259"/>
    </row>
    <row r="1025" spans="32:32" x14ac:dyDescent="0.55000000000000004">
      <c r="AF1025" s="259"/>
    </row>
    <row r="1026" spans="32:32" x14ac:dyDescent="0.55000000000000004">
      <c r="AF1026" s="259"/>
    </row>
  </sheetData>
  <mergeCells count="12">
    <mergeCell ref="G1011:H101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17"/>
  <sheetViews>
    <sheetView topLeftCell="A6" zoomScaleNormal="100" workbookViewId="0">
      <pane xSplit="1" ySplit="2" topLeftCell="B999" activePane="bottomRight" state="frozen"/>
      <selection activeCell="A6" sqref="A6"/>
      <selection pane="topRight" activeCell="B6" sqref="B6"/>
      <selection pane="bottomLeft" activeCell="A8" sqref="A8"/>
      <selection pane="bottomRight" activeCell="A1004" sqref="A100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03"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03" si="3180">+AW961+1</f>
        <v>801</v>
      </c>
      <c r="AX962" s="216">
        <f t="shared" si="3134"/>
        <v>44786</v>
      </c>
      <c r="AY962" s="5">
        <v>0</v>
      </c>
      <c r="AZ962" s="217">
        <f t="shared" si="3135"/>
        <v>2538</v>
      </c>
      <c r="BA962" s="217">
        <f t="shared" ref="BA962:BA1003" si="3181">+BA958+1</f>
        <v>448</v>
      </c>
      <c r="BB962" s="119">
        <v>0</v>
      </c>
      <c r="BC962" s="26">
        <f t="shared" si="3136"/>
        <v>1648</v>
      </c>
      <c r="BD962" s="217">
        <f t="shared" ref="BD962:BD1003"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c r="B1004" s="219"/>
      <c r="C1004" s="142"/>
      <c r="D1004" s="261"/>
      <c r="E1004" s="135"/>
      <c r="F1004" s="135"/>
      <c r="G1004" s="135"/>
      <c r="H1004" s="123"/>
      <c r="I1004" s="135"/>
      <c r="J1004" s="123"/>
      <c r="K1004" s="41"/>
      <c r="L1004" s="134"/>
      <c r="M1004" s="219"/>
      <c r="N1004" s="123"/>
      <c r="O1004" s="123"/>
      <c r="P1004" s="135"/>
      <c r="Q1004" s="135"/>
      <c r="R1004" s="123"/>
      <c r="S1004" s="123"/>
      <c r="T1004" s="135"/>
      <c r="U1004" s="135"/>
      <c r="V1004" s="123"/>
      <c r="W1004" s="41"/>
      <c r="X1004" s="136"/>
      <c r="Y1004" s="4"/>
      <c r="Z1004" s="74"/>
      <c r="AA1004" s="210"/>
      <c r="AB1004" s="210"/>
      <c r="AC1004" s="211"/>
      <c r="AD1004" s="170"/>
      <c r="AE1004" s="222"/>
      <c r="AF1004" s="143"/>
      <c r="AG1004" s="171"/>
      <c r="AH1004" s="143"/>
      <c r="AI1004" s="171"/>
      <c r="AJ1004" s="172"/>
      <c r="AK1004" s="173"/>
      <c r="AL1004" s="143"/>
      <c r="AM1004" s="222"/>
      <c r="AN1004" s="143"/>
      <c r="AO1004" s="171"/>
      <c r="AP1004" s="174"/>
      <c r="AQ1004" s="173"/>
      <c r="AR1004" s="143"/>
      <c r="AS1004" s="171"/>
      <c r="AT1004" s="143"/>
      <c r="AU1004" s="171"/>
      <c r="AV1004" s="175"/>
      <c r="AW1004" s="217"/>
      <c r="AX1004" s="216"/>
      <c r="AY1004" s="5"/>
      <c r="AZ1004" s="217"/>
      <c r="BA1004" s="217"/>
      <c r="BB1004" s="119"/>
      <c r="BC1004" s="26"/>
      <c r="BD1004" s="217"/>
      <c r="BE1004" s="209"/>
      <c r="BF1004" s="120"/>
      <c r="BG1004" s="120"/>
      <c r="BH1004" s="209"/>
      <c r="BI1004" s="120"/>
      <c r="BJ1004" s="1"/>
      <c r="BN1004" s="1"/>
      <c r="BQ1004" s="167"/>
      <c r="BX1004" s="167"/>
      <c r="CB1004" s="167"/>
      <c r="CF1004" s="216"/>
      <c r="CI1004" s="167"/>
      <c r="CL1004" s="167"/>
      <c r="CN1004" s="1"/>
      <c r="CO1004" s="253"/>
      <c r="CP1004" s="1"/>
      <c r="CQ1004" s="254"/>
      <c r="CR1004" s="167"/>
    </row>
    <row r="1005" spans="1:99" ht="18" customHeight="1" x14ac:dyDescent="0.55000000000000004">
      <c r="A1005" s="167"/>
      <c r="B1005" s="219"/>
      <c r="C1005" s="142"/>
      <c r="D1005" s="261"/>
      <c r="E1005" s="135"/>
      <c r="F1005" s="135"/>
      <c r="G1005" s="135"/>
      <c r="H1005" s="123"/>
      <c r="I1005" s="135"/>
      <c r="J1005" s="123"/>
      <c r="K1005" s="41"/>
      <c r="L1005" s="134"/>
      <c r="M1005" s="219"/>
      <c r="N1005" s="123"/>
      <c r="O1005" s="123"/>
      <c r="P1005" s="135"/>
      <c r="Q1005" s="135"/>
      <c r="R1005" s="123"/>
      <c r="S1005" s="123"/>
      <c r="T1005" s="135"/>
      <c r="U1005" s="135"/>
      <c r="V1005" s="123"/>
      <c r="W1005" s="41"/>
      <c r="X1005" s="136"/>
      <c r="Y1005" s="4"/>
      <c r="Z1005" s="74"/>
      <c r="AA1005" s="210"/>
      <c r="AB1005" s="210"/>
      <c r="AC1005" s="211"/>
      <c r="AD1005" s="170"/>
      <c r="AE1005" s="222"/>
      <c r="AF1005" s="143"/>
      <c r="AG1005" s="171"/>
      <c r="AH1005" s="143"/>
      <c r="AI1005" s="171"/>
      <c r="AJ1005" s="172"/>
      <c r="AK1005" s="173"/>
      <c r="AL1005" s="143"/>
      <c r="AM1005" s="171"/>
      <c r="AN1005" s="143"/>
      <c r="AO1005" s="171"/>
      <c r="AP1005" s="174"/>
      <c r="AQ1005" s="173"/>
      <c r="AR1005" s="143"/>
      <c r="AS1005" s="171"/>
      <c r="AT1005" s="143"/>
      <c r="AU1005" s="171"/>
      <c r="AV1005" s="175"/>
      <c r="AW1005" s="217"/>
      <c r="AX1005" s="216"/>
      <c r="AY1005" s="5"/>
      <c r="AZ1005" s="217"/>
      <c r="BA1005" s="217"/>
      <c r="BB1005" s="119"/>
      <c r="BC1005" s="26"/>
      <c r="BD1005" s="217"/>
      <c r="BE1005" s="209"/>
      <c r="BF1005" s="120"/>
      <c r="BG1005" s="120"/>
      <c r="BH1005" s="209"/>
      <c r="BI1005" s="120"/>
      <c r="BJ1005" s="1"/>
      <c r="BN1005" s="1"/>
      <c r="BQ1005" s="167"/>
      <c r="BX1005" s="167"/>
      <c r="CB1005" s="167"/>
      <c r="CE1005">
        <f>+AV1005</f>
        <v>0</v>
      </c>
      <c r="CF1005" s="216"/>
      <c r="CI1005" s="167"/>
      <c r="CL1005" s="167"/>
      <c r="CN1005" s="1"/>
      <c r="CO1005" s="253"/>
      <c r="CP1005" s="1"/>
      <c r="CQ1005" s="254"/>
      <c r="CR1005" s="167"/>
    </row>
    <row r="1006" spans="1:99" ht="18" customHeight="1" x14ac:dyDescent="0.55000000000000004">
      <c r="A1006" s="167"/>
      <c r="B1006" s="219"/>
      <c r="C1006" s="142"/>
      <c r="D1006" s="142"/>
      <c r="E1006" s="135"/>
      <c r="F1006" s="135"/>
      <c r="G1006" s="135"/>
      <c r="H1006" s="123"/>
      <c r="I1006" s="135"/>
      <c r="J1006" s="123"/>
      <c r="K1006" s="41"/>
      <c r="L1006" s="134"/>
      <c r="M1006" s="135"/>
      <c r="N1006" s="123"/>
      <c r="O1006" s="123"/>
      <c r="P1006" s="135"/>
      <c r="Q1006" s="135"/>
      <c r="R1006" s="123"/>
      <c r="S1006" s="123"/>
      <c r="T1006" s="135"/>
      <c r="U1006" s="135"/>
      <c r="V1006" s="123"/>
      <c r="W1006" s="41"/>
      <c r="X1006" s="136"/>
      <c r="Y1006" s="4"/>
      <c r="Z1006" s="74"/>
      <c r="AA1006" s="210"/>
      <c r="AB1006" s="210"/>
      <c r="AC1006" s="211"/>
      <c r="AD1006" s="170"/>
      <c r="AE1006" s="222"/>
      <c r="AF1006" s="143"/>
      <c r="AG1006" s="171"/>
      <c r="AH1006" s="143"/>
      <c r="AI1006" s="171"/>
      <c r="AJ1006" s="172"/>
      <c r="AK1006" s="173"/>
      <c r="AL1006" s="143"/>
      <c r="AM1006" s="171"/>
      <c r="AN1006" s="143"/>
      <c r="AO1006" s="171"/>
      <c r="AP1006" s="174"/>
      <c r="AQ1006" s="173"/>
      <c r="AR1006" s="143"/>
      <c r="AS1006" s="171"/>
      <c r="AT1006" s="143"/>
      <c r="AU1006" s="171"/>
      <c r="AV1006" s="175"/>
      <c r="AW1006" s="217"/>
      <c r="AX1006" s="216"/>
      <c r="AY1006" s="5"/>
      <c r="AZ1006" s="217"/>
      <c r="BA1006" s="217"/>
      <c r="BB1006" s="119"/>
      <c r="BC1006" s="26"/>
      <c r="BD1006" s="217"/>
      <c r="BE1006" s="209"/>
      <c r="BF1006" s="120"/>
      <c r="BG1006" s="120"/>
      <c r="BH1006" s="209"/>
      <c r="BI1006" s="120"/>
      <c r="BJ1006" s="1"/>
      <c r="BN1006" s="1"/>
      <c r="BQ1006" s="167"/>
      <c r="BX1006" s="167"/>
      <c r="CB1006" s="167"/>
      <c r="CI1006" s="167"/>
      <c r="CL1006" s="167"/>
      <c r="CN1006" s="1"/>
      <c r="CO1006" s="253"/>
      <c r="CP1006" s="1"/>
      <c r="CQ1006" s="254"/>
      <c r="CR1006" s="167"/>
    </row>
    <row r="1007" spans="1:99" ht="7" customHeight="1" thickBot="1" x14ac:dyDescent="0.6">
      <c r="A1007" s="65"/>
      <c r="B1007" s="134"/>
      <c r="C1007" s="142"/>
      <c r="D1007" s="135"/>
      <c r="E1007" s="135"/>
      <c r="F1007" s="135"/>
      <c r="G1007" s="135"/>
      <c r="H1007" s="123"/>
      <c r="I1007" s="135"/>
      <c r="J1007" s="123"/>
      <c r="K1007" s="136"/>
      <c r="L1007" s="134"/>
      <c r="M1007" s="135"/>
      <c r="N1007" s="123"/>
      <c r="O1007" s="123"/>
      <c r="P1007" s="135"/>
      <c r="Q1007" s="135"/>
      <c r="R1007" s="123"/>
      <c r="S1007" s="123"/>
      <c r="T1007" s="135"/>
      <c r="U1007" s="135"/>
      <c r="V1007" s="123"/>
      <c r="W1007" s="41"/>
      <c r="X1007" s="136"/>
      <c r="Z1007" s="65"/>
      <c r="AA1007" s="63"/>
      <c r="AB1007" s="63"/>
      <c r="AC1007" s="63"/>
      <c r="AD1007" s="170"/>
      <c r="AE1007" s="222"/>
      <c r="AF1007" s="143"/>
      <c r="AG1007" s="171"/>
      <c r="AH1007" s="143"/>
      <c r="AI1007" s="171"/>
      <c r="AJ1007" s="172"/>
      <c r="AK1007" s="173"/>
      <c r="AL1007" s="143"/>
      <c r="AM1007" s="171"/>
      <c r="AN1007" s="143"/>
      <c r="AO1007" s="171"/>
      <c r="AP1007" s="174"/>
      <c r="AQ1007" s="173"/>
      <c r="AR1007" s="143"/>
      <c r="AS1007" s="171"/>
      <c r="AT1007" s="143"/>
      <c r="AU1007" s="171"/>
      <c r="AV1007" s="175"/>
    </row>
    <row r="1008" spans="1:99" x14ac:dyDescent="0.55000000000000004">
      <c r="B1008" s="44"/>
      <c r="C1008" s="44"/>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AE1008">
        <f>SUM(AD443:AD448)</f>
        <v>190</v>
      </c>
      <c r="AY1008" s="44" t="s">
        <v>474</v>
      </c>
      <c r="BB1008" s="44" t="s">
        <v>473</v>
      </c>
      <c r="BV1008">
        <f>SUM(BV442:BV1007)</f>
        <v>399906</v>
      </c>
    </row>
    <row r="1009" spans="1:54" x14ac:dyDescent="0.55000000000000004">
      <c r="B1009">
        <f>SUM(B554:B584)</f>
        <v>832</v>
      </c>
      <c r="AA1009" s="263">
        <f>+AA881-AA880</f>
        <v>82409</v>
      </c>
      <c r="AE1009">
        <f>SUM(AD797:AD1006)</f>
        <v>330935</v>
      </c>
      <c r="AI1009" s="236">
        <f>SUM(AI189:AI558)</f>
        <v>205</v>
      </c>
      <c r="AJ1009">
        <f>SUM(AI797:AI1006)</f>
        <v>9355</v>
      </c>
      <c r="AK1009">
        <f>SUM(AK907:AK1005)</f>
        <v>710</v>
      </c>
      <c r="AT1009" s="44">
        <f>SUM(AU908:AU1005)</f>
        <v>5522</v>
      </c>
      <c r="AU1009">
        <f>SUM(AU889:AU918)</f>
        <v>4396</v>
      </c>
      <c r="AV1009">
        <f>SUM(AU854:AU1006)</f>
        <v>9887</v>
      </c>
      <c r="AY1009" s="44">
        <f>SUM(AY359:AY413)</f>
        <v>69</v>
      </c>
      <c r="BB1009" s="44">
        <f>SUM(BB374:BB413)</f>
        <v>941</v>
      </c>
    </row>
    <row r="1010" spans="1:54" x14ac:dyDescent="0.55000000000000004">
      <c r="L1010">
        <f>SUM(L97:L1009)</f>
        <v>769952</v>
      </c>
      <c r="P1010">
        <f>SUM(P97:P1009)</f>
        <v>34888</v>
      </c>
      <c r="AD1010">
        <f>SUM(AD188:AD194)</f>
        <v>82</v>
      </c>
      <c r="AJ1010">
        <f>SUM(AI797:AI827)</f>
        <v>7081</v>
      </c>
      <c r="AV1010">
        <f>SUM(AU797:AU827)</f>
        <v>0</v>
      </c>
      <c r="AY1010" s="44" t="s">
        <v>685</v>
      </c>
    </row>
    <row r="1011" spans="1:54" ht="15" customHeight="1" x14ac:dyDescent="0.55000000000000004">
      <c r="A1011" s="119"/>
      <c r="D1011">
        <f>SUM(B229:B259)</f>
        <v>435</v>
      </c>
      <c r="Z1011" s="119"/>
      <c r="AA1011" s="119"/>
      <c r="AB1011" s="119"/>
      <c r="AC1011" s="119"/>
      <c r="AJ1011">
        <f>SUM(AI828:AI857)</f>
        <v>1483</v>
      </c>
      <c r="AV1011">
        <f>SUM(AU828:AU857)</f>
        <v>12</v>
      </c>
      <c r="AY1011" s="44">
        <f>SUM(AY581:AY1007)</f>
        <v>2267</v>
      </c>
    </row>
    <row r="1012" spans="1:54" x14ac:dyDescent="0.55000000000000004">
      <c r="AB1012" s="44" t="s">
        <v>827</v>
      </c>
      <c r="AD1012" s="44">
        <f>SUM(AD810:AD816)</f>
        <v>17671</v>
      </c>
      <c r="AH1012" s="4">
        <f>SUM(AD797:AD827)</f>
        <v>206192</v>
      </c>
      <c r="AI1012" s="5" t="s">
        <v>949</v>
      </c>
      <c r="AJ1012" s="4">
        <f>SUM(AI797:AI827)</f>
        <v>7081</v>
      </c>
      <c r="AN1012" s="227">
        <f>SUM(AK797:AK827)</f>
        <v>1</v>
      </c>
      <c r="AO1012" s="231" t="s">
        <v>949</v>
      </c>
      <c r="AP1012" s="227">
        <f>SUM(AO797:AO827)</f>
        <v>0</v>
      </c>
      <c r="AT1012" s="26">
        <f>SUM(AQ797:AQ827)</f>
        <v>2905</v>
      </c>
      <c r="AU1012" s="218" t="s">
        <v>949</v>
      </c>
      <c r="AV1012" s="26">
        <f>SUM(AU797:AU827)</f>
        <v>0</v>
      </c>
    </row>
    <row r="1013" spans="1:54" x14ac:dyDescent="0.55000000000000004">
      <c r="AH1013" s="4">
        <f>SUM(AD828:AD857)</f>
        <v>44357</v>
      </c>
      <c r="AI1013" s="5" t="s">
        <v>948</v>
      </c>
      <c r="AJ1013" s="4">
        <f>SUM(AI828:AI857)</f>
        <v>1483</v>
      </c>
      <c r="AN1013" s="227">
        <f>SUM(AK828:AK857)</f>
        <v>0</v>
      </c>
      <c r="AO1013" s="231" t="s">
        <v>948</v>
      </c>
      <c r="AP1013" s="227">
        <f>SUM(AO828:AO857)</f>
        <v>0</v>
      </c>
      <c r="AT1013" s="26">
        <f>SUM(AQ828:AQ857)</f>
        <v>92489</v>
      </c>
      <c r="AU1013" s="218" t="s">
        <v>948</v>
      </c>
      <c r="AV1013" s="26">
        <f>SUM(AU828:AU857)</f>
        <v>12</v>
      </c>
    </row>
    <row r="1014" spans="1:54" x14ac:dyDescent="0.55000000000000004">
      <c r="AH1014" s="4">
        <f>SUM(AD858:AD888)</f>
        <v>1728</v>
      </c>
      <c r="AI1014" s="5" t="s">
        <v>914</v>
      </c>
      <c r="AJ1014" s="4">
        <f>SUM(AI858:AI888)</f>
        <v>70</v>
      </c>
      <c r="AN1014" s="227">
        <f>SUM(AK858:AK888)</f>
        <v>1</v>
      </c>
      <c r="AO1014" s="231" t="s">
        <v>914</v>
      </c>
      <c r="AP1014" s="227">
        <f>SUM(AO858:AO888)</f>
        <v>0</v>
      </c>
      <c r="AT1014" s="26">
        <f>SUM(AQ858:AQ888)</f>
        <v>1917100</v>
      </c>
      <c r="AU1014" s="218" t="s">
        <v>914</v>
      </c>
      <c r="AV1014" s="26">
        <f>SUM(AU858:AU888)</f>
        <v>1390</v>
      </c>
    </row>
    <row r="1015" spans="1:54" x14ac:dyDescent="0.55000000000000004">
      <c r="AH1015" s="4">
        <f>SUM(AD889:AD918)</f>
        <v>5667</v>
      </c>
      <c r="AI1015" s="5" t="s">
        <v>947</v>
      </c>
      <c r="AJ1015" s="4">
        <f>SUM(AI889:AI918)</f>
        <v>23</v>
      </c>
      <c r="AN1015" s="227">
        <f>SUM(AK889:AK918)</f>
        <v>181</v>
      </c>
      <c r="AO1015" s="231" t="s">
        <v>947</v>
      </c>
      <c r="AP1015" s="227">
        <f>SUM(AO889:AO918)</f>
        <v>0</v>
      </c>
      <c r="AT1015" s="26">
        <f>SUM(AQ889:AQ918)</f>
        <v>1734300</v>
      </c>
      <c r="AU1015" s="218" t="s">
        <v>947</v>
      </c>
      <c r="AV1015" s="26">
        <f>SUM(AU889:AU918)</f>
        <v>4396</v>
      </c>
    </row>
    <row r="1016" spans="1:54" x14ac:dyDescent="0.55000000000000004">
      <c r="AH1016" s="4">
        <f>SUM(AD919:AD949)</f>
        <v>17832</v>
      </c>
      <c r="AI1016" s="5" t="s">
        <v>966</v>
      </c>
      <c r="AJ1016" s="4">
        <f>SUM(AI919:AI949)</f>
        <v>102</v>
      </c>
      <c r="AN1016" s="227">
        <f>SUM(AK919:AK949)</f>
        <v>527</v>
      </c>
      <c r="AO1016" s="231" t="s">
        <v>966</v>
      </c>
      <c r="AP1016" s="227">
        <f>SUM(AO919:AO949)</f>
        <v>6</v>
      </c>
      <c r="AT1016" s="26">
        <f>SUM(AQ919:AQ949)</f>
        <v>820902</v>
      </c>
      <c r="AU1016" s="218" t="s">
        <v>966</v>
      </c>
      <c r="AV1016" s="26">
        <f>SUM(AU919:AU949)</f>
        <v>2276</v>
      </c>
    </row>
    <row r="1017" spans="1:54" x14ac:dyDescent="0.55000000000000004">
      <c r="AH1017" s="4">
        <f>SUM(AD950:AD980)</f>
        <v>29892</v>
      </c>
      <c r="AI1017" s="5" t="s">
        <v>978</v>
      </c>
      <c r="AJ1017" s="4">
        <f>SUM(AI950:AI980)</f>
        <v>187</v>
      </c>
      <c r="AN1017" s="227">
        <f>SUM(AK950:AK980)</f>
        <v>2</v>
      </c>
      <c r="AO1017" s="231" t="s">
        <v>978</v>
      </c>
      <c r="AP1017" s="227">
        <f>SUM(AO950:AO980)</f>
        <v>0</v>
      </c>
      <c r="AT1017" s="26">
        <f>SUM(AQ950:AQ980)</f>
        <v>719844</v>
      </c>
      <c r="AU1017" s="218" t="s">
        <v>978</v>
      </c>
      <c r="AV1017"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78"/>
  <sheetViews>
    <sheetView zoomScale="115" zoomScaleNormal="115" workbookViewId="0">
      <pane xSplit="3" ySplit="1" topLeftCell="D755" activePane="bottomRight" state="frozen"/>
      <selection pane="topRight" activeCell="C1" sqref="C1"/>
      <selection pane="bottomLeft" activeCell="A2" sqref="A2"/>
      <selection pane="bottomRight" activeCell="H768" sqref="H76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c r="C767" s="114"/>
      <c r="J767" s="265"/>
      <c r="AG767" s="266"/>
      <c r="AH767" s="114"/>
      <c r="AI767" s="267"/>
      <c r="AJ767" s="267"/>
      <c r="AL767" s="267"/>
    </row>
    <row r="768" spans="2:38" s="100" customFormat="1" ht="17.5" customHeight="1" x14ac:dyDescent="0.55000000000000004">
      <c r="B768" s="265"/>
      <c r="C768" s="114"/>
      <c r="J768" s="265"/>
      <c r="AG768" s="266"/>
      <c r="AH768" s="114"/>
      <c r="AI768" s="267"/>
      <c r="AJ768" s="267"/>
      <c r="AL768" s="267"/>
    </row>
    <row r="769" spans="2:39" ht="17.5" customHeight="1" x14ac:dyDescent="0.55000000000000004">
      <c r="B769" s="242"/>
      <c r="C769" s="1"/>
      <c r="E769" s="258"/>
      <c r="J769" s="242"/>
      <c r="AH769" s="1"/>
      <c r="AI769" s="243"/>
      <c r="AJ769" s="243"/>
    </row>
    <row r="770" spans="2:39" x14ac:dyDescent="0.55000000000000004">
      <c r="B770" s="219"/>
      <c r="C770" s="1"/>
      <c r="AH770" s="249">
        <v>1</v>
      </c>
    </row>
    <row r="771" spans="2:39" s="241" customFormat="1" ht="5" customHeight="1" x14ac:dyDescent="0.55000000000000004">
      <c r="B771" s="240"/>
      <c r="C771" s="239"/>
      <c r="AG771" s="4"/>
    </row>
    <row r="772" spans="2:39" ht="5.5" customHeight="1" x14ac:dyDescent="0.55000000000000004">
      <c r="B772" s="4"/>
      <c r="C772" s="1"/>
    </row>
    <row r="773" spans="2:39" x14ac:dyDescent="0.55000000000000004">
      <c r="B773">
        <f>SUM(B2:B772)</f>
        <v>21346</v>
      </c>
      <c r="C773" s="1" t="s">
        <v>348</v>
      </c>
      <c r="D773" s="26">
        <f t="shared" ref="D773:J773" si="574">SUM(D2:D772)</f>
        <v>4863</v>
      </c>
      <c r="E773" s="26">
        <f t="shared" si="574"/>
        <v>4905</v>
      </c>
      <c r="F773" s="26">
        <f t="shared" si="574"/>
        <v>1572</v>
      </c>
      <c r="G773">
        <f t="shared" si="574"/>
        <v>1027</v>
      </c>
      <c r="H773">
        <f t="shared" si="574"/>
        <v>1675</v>
      </c>
      <c r="I773" s="26">
        <f t="shared" si="574"/>
        <v>2017</v>
      </c>
      <c r="J773" s="26">
        <f t="shared" si="574"/>
        <v>5287</v>
      </c>
      <c r="K773">
        <f t="shared" ref="K773:AF773" si="575">SUM(K2:K772)</f>
        <v>938</v>
      </c>
      <c r="L773">
        <f t="shared" si="575"/>
        <v>16</v>
      </c>
      <c r="M773">
        <f t="shared" si="575"/>
        <v>113</v>
      </c>
      <c r="N773">
        <f t="shared" si="575"/>
        <v>109</v>
      </c>
      <c r="O773" s="26">
        <f t="shared" si="575"/>
        <v>487</v>
      </c>
      <c r="P773">
        <f t="shared" si="575"/>
        <v>22</v>
      </c>
      <c r="Q773">
        <f t="shared" si="575"/>
        <v>26</v>
      </c>
      <c r="R773">
        <f t="shared" si="575"/>
        <v>221</v>
      </c>
      <c r="S773">
        <f t="shared" si="575"/>
        <v>144</v>
      </c>
      <c r="T773">
        <f t="shared" si="575"/>
        <v>131</v>
      </c>
      <c r="U773">
        <f t="shared" si="575"/>
        <v>152</v>
      </c>
      <c r="V773">
        <f t="shared" si="575"/>
        <v>286</v>
      </c>
      <c r="W773">
        <f t="shared" si="575"/>
        <v>35</v>
      </c>
      <c r="X773">
        <f t="shared" si="575"/>
        <v>75</v>
      </c>
      <c r="Y773">
        <f t="shared" si="575"/>
        <v>256</v>
      </c>
      <c r="Z773">
        <f t="shared" si="575"/>
        <v>263</v>
      </c>
      <c r="AA773">
        <f t="shared" si="575"/>
        <v>1</v>
      </c>
      <c r="AB773">
        <f t="shared" si="575"/>
        <v>526</v>
      </c>
      <c r="AC773">
        <f t="shared" si="575"/>
        <v>76</v>
      </c>
      <c r="AD773">
        <f t="shared" si="575"/>
        <v>787</v>
      </c>
      <c r="AF773">
        <f t="shared" si="575"/>
        <v>617</v>
      </c>
      <c r="AM773" s="243"/>
    </row>
    <row r="774" spans="2:39" x14ac:dyDescent="0.55000000000000004">
      <c r="C774" s="1"/>
    </row>
    <row r="775" spans="2:39" ht="5" customHeight="1" x14ac:dyDescent="0.55000000000000004">
      <c r="C775" s="1"/>
    </row>
    <row r="778" spans="2:39" x14ac:dyDescent="0.55000000000000004">
      <c r="B778" s="219"/>
      <c r="K77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1" zoomScale="70" zoomScaleNormal="70" workbookViewId="0">
      <selection activeCell="U38" sqref="U3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2"/>
  <sheetViews>
    <sheetView topLeftCell="A2" workbookViewId="0">
      <pane xSplit="2" ySplit="2" topLeftCell="C798" activePane="bottomRight" state="frozen"/>
      <selection activeCell="O24" sqref="O24"/>
      <selection pane="topRight" activeCell="O24" sqref="O24"/>
      <selection pane="bottomLeft" activeCell="O24" sqref="O24"/>
      <selection pane="bottomRight" activeCell="G808" sqref="G80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07" si="1145">+A804+1</f>
        <v>807</v>
      </c>
      <c r="B805" s="228"/>
      <c r="C805" s="44"/>
      <c r="D805" t="s">
        <v>333</v>
      </c>
      <c r="E805">
        <v>24</v>
      </c>
      <c r="F805">
        <f>+F803+1</f>
        <v>716</v>
      </c>
      <c r="G805" s="1">
        <v>44825</v>
      </c>
      <c r="H805" s="272">
        <v>0</v>
      </c>
      <c r="I805" s="227">
        <f t="shared" ref="I805" si="1146">+I803+H805</f>
        <v>1164</v>
      </c>
      <c r="J805" s="119"/>
      <c r="K805" s="232">
        <f t="shared" ref="K805" si="1147">+K803+J805</f>
        <v>977</v>
      </c>
      <c r="L805" s="232">
        <f t="shared" ref="L805" si="1148">+L803+J805</f>
        <v>78</v>
      </c>
      <c r="M805" s="4"/>
      <c r="N805" s="232">
        <f t="shared" ref="N805" si="1149">+N803+M805</f>
        <v>3</v>
      </c>
      <c r="O805" s="273">
        <v>9</v>
      </c>
      <c r="P805" s="119"/>
      <c r="Q805" s="5"/>
      <c r="R805" s="248">
        <f t="shared" ref="R805" si="1150">+R803+Q805</f>
        <v>352</v>
      </c>
      <c r="S805" s="218">
        <f t="shared" ref="S805" si="1151">+S803+Q805</f>
        <v>591</v>
      </c>
      <c r="T805" s="233">
        <f t="shared" ref="T805" si="1152">+T803+O805-P805-Q805</f>
        <v>1998</v>
      </c>
      <c r="U805" s="250">
        <f t="shared" si="1139"/>
        <v>44825</v>
      </c>
      <c r="V805" s="4">
        <f t="shared" si="1140"/>
        <v>0</v>
      </c>
      <c r="W805" s="26">
        <f t="shared" si="1141"/>
        <v>1164</v>
      </c>
      <c r="X805" s="233">
        <f t="shared" ref="X805" si="1153">+X803+V805-J805</f>
        <v>183</v>
      </c>
      <c r="Y805" s="4">
        <f t="shared" si="1143"/>
        <v>9</v>
      </c>
      <c r="Z805" s="230">
        <f t="shared" ref="Z805" si="1154">+Z803+Y805-P805-Q805</f>
        <v>1998</v>
      </c>
    </row>
    <row r="806" spans="1:26" ht="25.5" customHeight="1" x14ac:dyDescent="0.55000000000000004">
      <c r="A806">
        <f t="shared" si="1145"/>
        <v>808</v>
      </c>
      <c r="B806" s="228"/>
      <c r="C806" s="44"/>
      <c r="D806" t="s">
        <v>334</v>
      </c>
      <c r="E806">
        <v>24</v>
      </c>
      <c r="F806">
        <f>+F804+1</f>
        <v>717</v>
      </c>
      <c r="G806" s="1">
        <v>44826</v>
      </c>
      <c r="H806" s="272">
        <v>0</v>
      </c>
      <c r="I806" s="227">
        <f t="shared" ref="I806" si="1155">+I804+H806</f>
        <v>1164</v>
      </c>
      <c r="J806" s="119"/>
      <c r="K806" s="232">
        <f t="shared" ref="K806" si="1156">+K804+J806</f>
        <v>977</v>
      </c>
      <c r="L806" s="232">
        <f t="shared" ref="L806" si="1157">+L804+J806</f>
        <v>78</v>
      </c>
      <c r="M806" s="4"/>
      <c r="N806" s="232">
        <f t="shared" ref="N806" si="1158">+N804+M806</f>
        <v>3</v>
      </c>
      <c r="O806" s="273">
        <v>8</v>
      </c>
      <c r="P806" s="119"/>
      <c r="Q806" s="5"/>
      <c r="R806" s="248">
        <f t="shared" ref="R806" si="1159">+R804+Q806</f>
        <v>352</v>
      </c>
      <c r="S806" s="218">
        <f t="shared" ref="S806" si="1160">+S804+Q806</f>
        <v>591</v>
      </c>
      <c r="T806" s="233">
        <f t="shared" ref="T806" si="1161">+T804+O806-P806-Q806</f>
        <v>2008</v>
      </c>
      <c r="U806" s="250">
        <f t="shared" ref="U806" si="1162">+G806</f>
        <v>44826</v>
      </c>
      <c r="V806" s="4">
        <f t="shared" ref="V806" si="1163">+H806</f>
        <v>0</v>
      </c>
      <c r="W806" s="26">
        <f t="shared" ref="W806" si="1164">+I806</f>
        <v>1164</v>
      </c>
      <c r="X806" s="233">
        <f t="shared" ref="X806" si="1165">+X804+V806-J806</f>
        <v>183</v>
      </c>
      <c r="Y806" s="4">
        <f t="shared" ref="Y806" si="1166">+O806</f>
        <v>8</v>
      </c>
      <c r="Z806" s="230">
        <f t="shared" ref="Z806" si="1167">+Z804+Y806-P806-Q806</f>
        <v>2008</v>
      </c>
    </row>
    <row r="807" spans="1:26" ht="25.5" customHeight="1" x14ac:dyDescent="0.55000000000000004">
      <c r="A807">
        <f t="shared" si="1145"/>
        <v>809</v>
      </c>
      <c r="B807" s="228"/>
      <c r="C807" s="44"/>
      <c r="D807" t="s">
        <v>335</v>
      </c>
      <c r="E807">
        <v>24</v>
      </c>
      <c r="F807">
        <f>+F805+1</f>
        <v>717</v>
      </c>
      <c r="G807" s="1">
        <v>44827</v>
      </c>
      <c r="H807" s="272">
        <v>0</v>
      </c>
      <c r="I807" s="227">
        <f t="shared" ref="I807" si="1168">+I805+H807</f>
        <v>1164</v>
      </c>
      <c r="J807" s="119"/>
      <c r="K807" s="232">
        <f t="shared" ref="K807" si="1169">+K805+J807</f>
        <v>977</v>
      </c>
      <c r="L807" s="232">
        <f t="shared" ref="L807" si="1170">+L805+J807</f>
        <v>78</v>
      </c>
      <c r="M807" s="4"/>
      <c r="N807" s="232">
        <f t="shared" ref="N807" si="1171">+N805+M807</f>
        <v>3</v>
      </c>
      <c r="O807" s="273">
        <v>8</v>
      </c>
      <c r="P807" s="119"/>
      <c r="Q807" s="5"/>
      <c r="R807" s="248">
        <f t="shared" ref="R807" si="1172">+R805+Q807</f>
        <v>352</v>
      </c>
      <c r="S807" s="218">
        <f t="shared" ref="S807" si="1173">+S805+Q807</f>
        <v>591</v>
      </c>
      <c r="T807" s="233">
        <f t="shared" ref="T807" si="1174">+T805+O807-P807-Q807</f>
        <v>2006</v>
      </c>
      <c r="U807" s="250">
        <f t="shared" ref="U807" si="1175">+G807</f>
        <v>44827</v>
      </c>
      <c r="V807" s="4">
        <f t="shared" ref="V807" si="1176">+H807</f>
        <v>0</v>
      </c>
      <c r="W807" s="26">
        <f t="shared" ref="W807" si="1177">+I807</f>
        <v>1164</v>
      </c>
      <c r="X807" s="233">
        <f t="shared" ref="X807" si="1178">+X805+V807-J807</f>
        <v>183</v>
      </c>
      <c r="Y807" s="4">
        <f t="shared" ref="Y807" si="1179">+O807</f>
        <v>8</v>
      </c>
      <c r="Z807" s="230">
        <f t="shared" ref="Z807" si="1180">+Z805+Y807-P807-Q807</f>
        <v>2006</v>
      </c>
    </row>
    <row r="808" spans="1:26" ht="25.5" customHeight="1" x14ac:dyDescent="0.55000000000000004">
      <c r="B808" s="228"/>
      <c r="C808" s="44"/>
      <c r="G808" s="1"/>
      <c r="H808" s="272"/>
      <c r="I808" s="227"/>
      <c r="J808" s="119"/>
      <c r="K808" s="232"/>
      <c r="L808" s="232"/>
      <c r="M808" s="4"/>
      <c r="N808" s="232"/>
      <c r="O808" s="273"/>
      <c r="P808" s="119"/>
      <c r="Q808" s="5"/>
      <c r="R808" s="248"/>
      <c r="S808" s="218"/>
      <c r="T808" s="233"/>
      <c r="U808" s="250"/>
      <c r="V808" s="4"/>
      <c r="W808" s="26"/>
      <c r="X808" s="233"/>
      <c r="Y808" s="4"/>
      <c r="Z808" s="230"/>
    </row>
    <row r="809" spans="1:26" ht="24" customHeight="1" x14ac:dyDescent="0.55000000000000004">
      <c r="B809" s="228"/>
      <c r="C809" s="44"/>
      <c r="G809" s="1"/>
      <c r="H809" s="119"/>
      <c r="I809" s="227"/>
      <c r="J809" s="119"/>
      <c r="K809" s="232"/>
      <c r="L809" s="271"/>
      <c r="M809" s="4"/>
      <c r="N809" s="232"/>
      <c r="O809" s="119"/>
      <c r="P809" s="119"/>
      <c r="Q809" s="5"/>
      <c r="R809" s="248"/>
      <c r="S809" s="218"/>
      <c r="T809" s="233"/>
      <c r="U809" s="250"/>
      <c r="V809" s="4"/>
      <c r="W809" s="26"/>
      <c r="X809" s="233"/>
      <c r="Y809" s="4"/>
      <c r="Z809" s="230"/>
    </row>
    <row r="810" spans="1:26" ht="24" customHeight="1" x14ac:dyDescent="0.55000000000000004">
      <c r="B810" s="228"/>
      <c r="C810" s="44"/>
      <c r="G810" s="1"/>
      <c r="H810" s="119"/>
      <c r="I810" s="227"/>
      <c r="J810" s="119"/>
      <c r="K810" s="232"/>
      <c r="L810" s="271"/>
      <c r="M810" s="4"/>
      <c r="N810" s="232"/>
      <c r="O810" s="119"/>
      <c r="P810" s="119"/>
      <c r="Q810" s="5"/>
      <c r="R810" s="248"/>
      <c r="S810" s="218"/>
      <c r="T810" s="233"/>
      <c r="U810" s="250"/>
      <c r="V810" s="4"/>
      <c r="W810" s="26"/>
      <c r="X810" s="233"/>
      <c r="Y810" s="4"/>
      <c r="Z810" s="230"/>
    </row>
    <row r="811" spans="1:26" x14ac:dyDescent="0.55000000000000004">
      <c r="B811" s="228"/>
      <c r="C811" s="44"/>
      <c r="G811" s="1"/>
      <c r="H811" s="44"/>
      <c r="J811" s="44"/>
      <c r="K811" s="256"/>
      <c r="L811" s="256"/>
      <c r="N811" s="256"/>
      <c r="O811" s="44"/>
      <c r="Q811" s="34"/>
      <c r="R811" s="257"/>
      <c r="S811" s="34"/>
      <c r="T811" s="44"/>
      <c r="U811" s="1"/>
    </row>
    <row r="812"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2022-09-27T23:57:24Z</dcterms:modified>
</cp:coreProperties>
</file>