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656BFB09-250B-4904-A3BF-C218713617D4}"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37" i="5" l="1"/>
  <c r="BE1037" i="5" s="1"/>
  <c r="BJ1037" i="5" s="1"/>
  <c r="BN1037" i="5" s="1"/>
  <c r="Y1037" i="5"/>
  <c r="AX1037" i="5"/>
  <c r="AW1037" i="5"/>
  <c r="AF1038" i="2"/>
  <c r="AE1038" i="2"/>
  <c r="AB1038" i="2"/>
  <c r="AA1038" i="2"/>
  <c r="Z1038" i="2"/>
  <c r="Y1038" i="2"/>
  <c r="X1038" i="2"/>
  <c r="W1038" i="2"/>
  <c r="P1038" i="2"/>
  <c r="O1038" i="2"/>
  <c r="M1038" i="2"/>
  <c r="K1038" i="2"/>
  <c r="H1038" i="2"/>
  <c r="CU1037" i="5"/>
  <c r="CR1037" i="5"/>
  <c r="CQ1037" i="5"/>
  <c r="CM1037" i="5"/>
  <c r="CL1037" i="5"/>
  <c r="CK1037" i="5"/>
  <c r="CI1037" i="5"/>
  <c r="CF1037" i="5"/>
  <c r="CE1037" i="5"/>
  <c r="CD1037" i="5"/>
  <c r="CC1037" i="5"/>
  <c r="CB1037" i="5"/>
  <c r="CA1037" i="5"/>
  <c r="BZ1037" i="5"/>
  <c r="BY1037" i="5"/>
  <c r="BX1037" i="5"/>
  <c r="BT1037" i="5"/>
  <c r="BS1037" i="5"/>
  <c r="BR1037" i="5"/>
  <c r="BQ1037" i="5"/>
  <c r="BM1037" i="5"/>
  <c r="BK1037" i="5" s="1"/>
  <c r="BL1037" i="5"/>
  <c r="BP1037" i="5" s="1"/>
  <c r="BH1037" i="5"/>
  <c r="BF1037" i="5"/>
  <c r="BD1037" i="5"/>
  <c r="BC1037" i="5"/>
  <c r="BA1037" i="5"/>
  <c r="AZ1037" i="5"/>
  <c r="AU1037" i="5"/>
  <c r="CT1037" i="5" s="1"/>
  <c r="AS1037" i="5"/>
  <c r="AQ1037" i="5"/>
  <c r="CS1037" i="5" s="1"/>
  <c r="AO1037" i="5"/>
  <c r="AM1037" i="5"/>
  <c r="AK1037" i="5"/>
  <c r="AI1037" i="5"/>
  <c r="AG1037" i="5"/>
  <c r="AD1037" i="5"/>
  <c r="AE1037" i="5" s="1"/>
  <c r="AC1037" i="5"/>
  <c r="AB1037" i="5"/>
  <c r="AA1037" i="5"/>
  <c r="C1037" i="5"/>
  <c r="D1037" i="5" s="1"/>
  <c r="Y841" i="6"/>
  <c r="Z841" i="6" s="1"/>
  <c r="V841" i="6"/>
  <c r="X841" i="6" s="1"/>
  <c r="U841" i="6"/>
  <c r="T841" i="6"/>
  <c r="S841" i="6"/>
  <c r="R841" i="6"/>
  <c r="N841" i="6"/>
  <c r="L841" i="6"/>
  <c r="K841" i="6"/>
  <c r="I841" i="6"/>
  <c r="W841" i="6" s="1"/>
  <c r="F841" i="6"/>
  <c r="A841" i="6"/>
  <c r="I1038" i="2" l="1"/>
  <c r="BI1037" i="5"/>
  <c r="BG1037" i="5" s="1"/>
  <c r="CN1037" i="5"/>
  <c r="CP1037" i="5"/>
  <c r="CH1037" i="5"/>
  <c r="CG1037" i="5"/>
  <c r="CJ1037" i="5"/>
  <c r="BV1037" i="5"/>
  <c r="BW1037" i="5" s="1"/>
  <c r="CO1037" i="5"/>
  <c r="BO1037" i="5"/>
  <c r="AK800" i="7"/>
  <c r="AJ800" i="7"/>
  <c r="AH800" i="7"/>
  <c r="J800" i="7"/>
  <c r="B800" i="7" s="1"/>
  <c r="AL800" i="7" s="1"/>
  <c r="AI800" i="7" s="1"/>
  <c r="Z1036" i="5"/>
  <c r="CP1036" i="5" s="1"/>
  <c r="AX1036" i="5"/>
  <c r="AG1043" i="5"/>
  <c r="AG1044" i="5"/>
  <c r="AF1037" i="2"/>
  <c r="AE1037" i="2"/>
  <c r="AA1037" i="2"/>
  <c r="Z1037" i="2"/>
  <c r="X1037" i="2"/>
  <c r="W1037" i="2"/>
  <c r="P1037" i="2"/>
  <c r="CU1036" i="5"/>
  <c r="CR1036" i="5"/>
  <c r="CL1036" i="5"/>
  <c r="CI1036" i="5"/>
  <c r="CF1036" i="5"/>
  <c r="CE1036" i="5"/>
  <c r="CD1036" i="5"/>
  <c r="CC1036" i="5"/>
  <c r="CB1036" i="5"/>
  <c r="CA1036" i="5"/>
  <c r="BZ1036" i="5"/>
  <c r="BY1036" i="5"/>
  <c r="BX1036" i="5"/>
  <c r="BT1036" i="5"/>
  <c r="BS1036" i="5"/>
  <c r="BR1036" i="5"/>
  <c r="BQ1036" i="5"/>
  <c r="BM1036" i="5"/>
  <c r="BL1036" i="5"/>
  <c r="BH1036" i="5"/>
  <c r="BF1036" i="5"/>
  <c r="BE1036" i="5"/>
  <c r="BJ1036" i="5" s="1"/>
  <c r="BN1036" i="5" s="1"/>
  <c r="AU1036" i="5"/>
  <c r="CH1036" i="5" s="1"/>
  <c r="AS1036" i="5"/>
  <c r="AQ1036" i="5"/>
  <c r="CG1036" i="5" s="1"/>
  <c r="AO1036" i="5"/>
  <c r="AM1036" i="5"/>
  <c r="AK1036" i="5"/>
  <c r="AI1036" i="5"/>
  <c r="CQ1036" i="5" s="1"/>
  <c r="AG1036" i="5"/>
  <c r="CK1036" i="5" s="1"/>
  <c r="AD1036" i="5"/>
  <c r="CJ1036" i="5" s="1"/>
  <c r="AC1036" i="5"/>
  <c r="AB1036" i="5"/>
  <c r="AA1036" i="5"/>
  <c r="AK799" i="7"/>
  <c r="AJ799" i="7"/>
  <c r="AH799" i="7"/>
  <c r="J799" i="7"/>
  <c r="B799" i="7" s="1"/>
  <c r="AL799" i="7" s="1"/>
  <c r="AI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AI798" i="7" s="1"/>
  <c r="Y839" i="6"/>
  <c r="V839" i="6"/>
  <c r="U839" i="6"/>
  <c r="CM1036" i="5" l="1"/>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AI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BK1034" i="5" l="1"/>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AI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T1030" i="5" l="1"/>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52" i="5" l="1"/>
  <c r="AP1052" i="5"/>
  <c r="CS981" i="5"/>
  <c r="AT1052" i="5"/>
  <c r="CO981" i="5"/>
  <c r="AH1052" i="5"/>
  <c r="CT981" i="5"/>
  <c r="AV1052" i="5"/>
  <c r="CM981" i="5"/>
  <c r="AJ1052"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51" i="5" l="1"/>
  <c r="AP1051" i="5"/>
  <c r="AH1051" i="5"/>
  <c r="CG950" i="5"/>
  <c r="AT1051" i="5"/>
  <c r="CH950" i="5"/>
  <c r="AV1051" i="5"/>
  <c r="CM950" i="5"/>
  <c r="AJ105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50" i="5" l="1"/>
  <c r="AT1050" i="5"/>
  <c r="AV1050" i="5"/>
  <c r="AP1050" i="5"/>
  <c r="AJ1050" i="5"/>
  <c r="AN105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49" i="5"/>
  <c r="BE919" i="5"/>
  <c r="BJ919" i="5" s="1"/>
  <c r="BN919" i="5" s="1"/>
  <c r="BE921" i="5"/>
  <c r="BJ921" i="5" s="1"/>
  <c r="BN921" i="5" s="1"/>
  <c r="BK920" i="5"/>
  <c r="CG920" i="5"/>
  <c r="AP104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43"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4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3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4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49" i="5" l="1"/>
  <c r="CQ889" i="5"/>
  <c r="AJ1049" i="5"/>
  <c r="AT1049" i="5"/>
  <c r="CK889" i="5"/>
  <c r="CS889" i="5"/>
  <c r="AU1043" i="5"/>
  <c r="CJ889" i="5"/>
  <c r="AH104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48" i="5" l="1"/>
  <c r="AN104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4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48" i="5" l="1"/>
  <c r="AT1048" i="5"/>
  <c r="AV1048" i="5"/>
  <c r="CK858" i="5"/>
  <c r="BV858" i="5"/>
  <c r="AH104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4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4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44" i="5"/>
  <c r="AE839" i="2"/>
  <c r="AA839" i="2"/>
  <c r="Z839" i="2"/>
  <c r="X839" i="2"/>
  <c r="W839" i="2"/>
  <c r="P839" i="2"/>
  <c r="O807" i="7"/>
  <c r="G80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4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47" i="5" l="1"/>
  <c r="AJ1047" i="5"/>
  <c r="AT1047" i="5"/>
  <c r="AV1045" i="5"/>
  <c r="AV1047" i="5"/>
  <c r="CK828" i="5"/>
  <c r="AJ104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4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46" i="5" l="1"/>
  <c r="AT1046" i="5"/>
  <c r="AJ1046" i="5"/>
  <c r="AP1046" i="5"/>
  <c r="AH1046" i="5"/>
  <c r="AV1046" i="5"/>
  <c r="CK797" i="5"/>
  <c r="AJ1044" i="5"/>
  <c r="AV104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43" i="5"/>
  <c r="AJ104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05" i="6"/>
  <c r="F807" i="6" s="1"/>
  <c r="F809" i="6" s="1"/>
  <c r="F811" i="6" s="1"/>
  <c r="F813" i="6" s="1"/>
  <c r="F815" i="6" s="1"/>
  <c r="F817" i="6" s="1"/>
  <c r="F819" i="6" s="1"/>
  <c r="F821" i="6" s="1"/>
  <c r="F823" i="6" s="1"/>
  <c r="F825" i="6" s="1"/>
  <c r="F827" i="6" s="1"/>
  <c r="F829" i="6" s="1"/>
  <c r="F831" i="6" s="1"/>
  <c r="F833" i="6" s="1"/>
  <c r="F835" i="6" s="1"/>
  <c r="F837" i="6" s="1"/>
  <c r="F83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4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45" i="5"/>
  <c r="AS581" i="5"/>
  <c r="CU581" i="5" s="1"/>
  <c r="AG581" i="5"/>
  <c r="CK581" i="5" s="1"/>
  <c r="X80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0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0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0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4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4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43" i="5"/>
  <c r="CL378" i="5" l="1"/>
  <c r="CI378" i="5"/>
  <c r="CE378" i="5"/>
  <c r="CD378" i="5"/>
  <c r="CC378" i="5"/>
  <c r="CB378" i="5"/>
  <c r="CA378" i="5"/>
  <c r="BZ378" i="5"/>
  <c r="BY378" i="5"/>
  <c r="BX378" i="5"/>
  <c r="BT378" i="5"/>
  <c r="BS378" i="5"/>
  <c r="BR378" i="5"/>
  <c r="BQ378" i="5"/>
  <c r="BL378" i="5"/>
  <c r="BM378" i="5"/>
  <c r="BH378" i="5"/>
  <c r="BF378" i="5"/>
  <c r="BB104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05" i="6"/>
  <c r="L807" i="6" s="1"/>
  <c r="L809" i="6" s="1"/>
  <c r="L811" i="6" s="1"/>
  <c r="L813" i="6" s="1"/>
  <c r="L815" i="6" s="1"/>
  <c r="L817" i="6" s="1"/>
  <c r="L819" i="6" s="1"/>
  <c r="L821" i="6" s="1"/>
  <c r="L823" i="6" s="1"/>
  <c r="L825" i="6" s="1"/>
  <c r="L827" i="6" s="1"/>
  <c r="L829" i="6" s="1"/>
  <c r="L831" i="6" s="1"/>
  <c r="L833" i="6" s="1"/>
  <c r="L835" i="6" s="1"/>
  <c r="L837" i="6" s="1"/>
  <c r="L839" i="6" s="1"/>
  <c r="R804" i="6"/>
  <c r="R806" i="6" s="1"/>
  <c r="R808" i="6" s="1"/>
  <c r="R810" i="6" s="1"/>
  <c r="R812" i="6" s="1"/>
  <c r="R814" i="6" s="1"/>
  <c r="R816" i="6" s="1"/>
  <c r="R818" i="6" s="1"/>
  <c r="R820" i="6" s="1"/>
  <c r="R822" i="6" s="1"/>
  <c r="R824" i="6" s="1"/>
  <c r="R826" i="6" s="1"/>
  <c r="R828" i="6" s="1"/>
  <c r="R830" i="6" s="1"/>
  <c r="R832" i="6" s="1"/>
  <c r="R834" i="6" s="1"/>
  <c r="R836" i="6" s="1"/>
  <c r="R838" i="6" s="1"/>
  <c r="R840" i="6" s="1"/>
  <c r="R805" i="6"/>
  <c r="R807" i="6" s="1"/>
  <c r="R809" i="6" s="1"/>
  <c r="R811" i="6" s="1"/>
  <c r="R813" i="6" s="1"/>
  <c r="R815" i="6" s="1"/>
  <c r="R817" i="6" s="1"/>
  <c r="R819" i="6" s="1"/>
  <c r="R821" i="6" s="1"/>
  <c r="R823" i="6" s="1"/>
  <c r="R825" i="6" s="1"/>
  <c r="R827" i="6" s="1"/>
  <c r="R829" i="6" s="1"/>
  <c r="R831" i="6" s="1"/>
  <c r="R833" i="6" s="1"/>
  <c r="R835" i="6" s="1"/>
  <c r="R837" i="6" s="1"/>
  <c r="R83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0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07" i="7"/>
  <c r="AD807" i="7"/>
  <c r="AB807" i="7"/>
  <c r="Y807" i="7"/>
  <c r="N807" i="7"/>
  <c r="E80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1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4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05" i="6"/>
  <c r="S807" i="6" s="1"/>
  <c r="S809" i="6" s="1"/>
  <c r="S811" i="6" s="1"/>
  <c r="S813" i="6" s="1"/>
  <c r="S815" i="6" s="1"/>
  <c r="S817" i="6" s="1"/>
  <c r="S819" i="6" s="1"/>
  <c r="S821" i="6" s="1"/>
  <c r="S823" i="6" s="1"/>
  <c r="S825" i="6" s="1"/>
  <c r="S827" i="6" s="1"/>
  <c r="S829" i="6" s="1"/>
  <c r="S831" i="6" s="1"/>
  <c r="S833" i="6" s="1"/>
  <c r="S835" i="6" s="1"/>
  <c r="S837" i="6" s="1"/>
  <c r="S83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05" i="6"/>
  <c r="K807" i="6" s="1"/>
  <c r="K809" i="6" s="1"/>
  <c r="K811" i="6" s="1"/>
  <c r="K813" i="6" s="1"/>
  <c r="K815" i="6" s="1"/>
  <c r="K817" i="6" s="1"/>
  <c r="K819" i="6" s="1"/>
  <c r="K821" i="6" s="1"/>
  <c r="K823" i="6" s="1"/>
  <c r="K825" i="6" s="1"/>
  <c r="K827" i="6" s="1"/>
  <c r="K829" i="6" s="1"/>
  <c r="K831" i="6" s="1"/>
  <c r="K833" i="6" s="1"/>
  <c r="K835" i="6" s="1"/>
  <c r="K837" i="6" s="1"/>
  <c r="K839" i="6" s="1"/>
  <c r="N804" i="6"/>
  <c r="N806" i="6" s="1"/>
  <c r="N808" i="6" s="1"/>
  <c r="N810" i="6" s="1"/>
  <c r="N812" i="6" s="1"/>
  <c r="N814" i="6" s="1"/>
  <c r="N816" i="6" s="1"/>
  <c r="N818" i="6" s="1"/>
  <c r="N820" i="6" s="1"/>
  <c r="N822" i="6" s="1"/>
  <c r="N824" i="6" s="1"/>
  <c r="N826" i="6" s="1"/>
  <c r="N828" i="6" s="1"/>
  <c r="N830" i="6" s="1"/>
  <c r="N832" i="6" s="1"/>
  <c r="N834" i="6" s="1"/>
  <c r="N836" i="6" s="1"/>
  <c r="N838" i="6" s="1"/>
  <c r="N840" i="6" s="1"/>
  <c r="N805" i="6"/>
  <c r="N807" i="6" s="1"/>
  <c r="N809" i="6" s="1"/>
  <c r="N811" i="6" s="1"/>
  <c r="N813" i="6" s="1"/>
  <c r="N815" i="6" s="1"/>
  <c r="N817" i="6" s="1"/>
  <c r="N819" i="6" s="1"/>
  <c r="N821" i="6" s="1"/>
  <c r="N823" i="6" s="1"/>
  <c r="N825" i="6" s="1"/>
  <c r="N827" i="6" s="1"/>
  <c r="N829" i="6" s="1"/>
  <c r="N831" i="6" s="1"/>
  <c r="N833" i="6" s="1"/>
  <c r="N835" i="6" s="1"/>
  <c r="N837" i="6" s="1"/>
  <c r="N839" i="6" s="1"/>
  <c r="T804" i="6"/>
  <c r="T806" i="6" s="1"/>
  <c r="T808" i="6" s="1"/>
  <c r="T810" i="6" s="1"/>
  <c r="T812" i="6" s="1"/>
  <c r="T814" i="6" s="1"/>
  <c r="T816" i="6" s="1"/>
  <c r="T818" i="6" s="1"/>
  <c r="T820" i="6" s="1"/>
  <c r="T822" i="6" s="1"/>
  <c r="T824" i="6" s="1"/>
  <c r="T826" i="6" s="1"/>
  <c r="T828" i="6" s="1"/>
  <c r="T830" i="6" s="1"/>
  <c r="T832" i="6" s="1"/>
  <c r="T834" i="6" s="1"/>
  <c r="T836" i="6" s="1"/>
  <c r="T838" i="6" s="1"/>
  <c r="T840" i="6" s="1"/>
  <c r="T805" i="6"/>
  <c r="T807" i="6" s="1"/>
  <c r="T809" i="6" s="1"/>
  <c r="T811" i="6" s="1"/>
  <c r="T813" i="6" s="1"/>
  <c r="T815" i="6" s="1"/>
  <c r="T817" i="6" s="1"/>
  <c r="T819" i="6" s="1"/>
  <c r="T821" i="6" s="1"/>
  <c r="T823" i="6" s="1"/>
  <c r="T825" i="6" s="1"/>
  <c r="T827" i="6" s="1"/>
  <c r="T829" i="6" s="1"/>
  <c r="T831" i="6" s="1"/>
  <c r="T833" i="6" s="1"/>
  <c r="T835" i="6" s="1"/>
  <c r="T837" i="6" s="1"/>
  <c r="T83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05" i="6"/>
  <c r="X807" i="6" s="1"/>
  <c r="X809" i="6" s="1"/>
  <c r="X811" i="6" s="1"/>
  <c r="X813" i="6" s="1"/>
  <c r="X815" i="6" s="1"/>
  <c r="X817" i="6" s="1"/>
  <c r="X819" i="6" s="1"/>
  <c r="X821" i="6" s="1"/>
  <c r="X823" i="6" s="1"/>
  <c r="X825" i="6" s="1"/>
  <c r="X827" i="6" s="1"/>
  <c r="X829" i="6" s="1"/>
  <c r="X831" i="6" s="1"/>
  <c r="X833" i="6" s="1"/>
  <c r="X835" i="6" s="1"/>
  <c r="X837" i="6" s="1"/>
  <c r="X83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05" i="6"/>
  <c r="Z807" i="6" s="1"/>
  <c r="Z809" i="6" s="1"/>
  <c r="Z811" i="6" s="1"/>
  <c r="Z813" i="6" s="1"/>
  <c r="Z815" i="6" s="1"/>
  <c r="Z817" i="6" s="1"/>
  <c r="Z819" i="6" s="1"/>
  <c r="Z821" i="6" s="1"/>
  <c r="Z823" i="6" s="1"/>
  <c r="Z825" i="6" s="1"/>
  <c r="Z827" i="6" s="1"/>
  <c r="Z829" i="6" s="1"/>
  <c r="Z831" i="6" s="1"/>
  <c r="Z833" i="6" s="1"/>
  <c r="Z835" i="6" s="1"/>
  <c r="Z837" i="6" s="1"/>
  <c r="Z83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43"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4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4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BI1036" i="5" l="1"/>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07" i="7"/>
  <c r="T807" i="7"/>
  <c r="R807" i="7"/>
  <c r="Z807" i="7"/>
  <c r="AC80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07" i="7"/>
  <c r="AK371" i="7"/>
  <c r="S807" i="7"/>
  <c r="B371" i="7"/>
  <c r="AL371" i="7" s="1"/>
  <c r="U80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07" i="7"/>
  <c r="K807" i="7"/>
  <c r="AK392" i="7"/>
  <c r="I80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37" i="2" l="1"/>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07" i="7"/>
  <c r="AK536" i="7"/>
  <c r="H807" i="7"/>
  <c r="AJ536" i="7"/>
  <c r="B536" i="7"/>
  <c r="AL536" i="7" s="1"/>
  <c r="L807"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I1034" i="2"/>
  <c r="AB1034" i="2"/>
  <c r="AB1033" i="2"/>
  <c r="I1033" i="2"/>
  <c r="W584" i="6"/>
  <c r="I585" i="6"/>
  <c r="AB1037" i="2" l="1"/>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07" i="7"/>
  <c r="B573" i="7"/>
  <c r="AL573" i="7" s="1"/>
  <c r="AK573" i="7"/>
  <c r="B80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9" i="6" s="1"/>
  <c r="W834" i="6"/>
  <c r="I836" i="6"/>
  <c r="W836" i="6" l="1"/>
  <c r="I838" i="6"/>
  <c r="W838" i="6" l="1"/>
  <c r="I840" i="6"/>
  <c r="W840" i="6" s="1"/>
</calcChain>
</file>

<file path=xl/sharedStrings.xml><?xml version="1.0" encoding="utf-8"?>
<sst xmlns="http://schemas.openxmlformats.org/spreadsheetml/2006/main" count="1391" uniqueCount="980">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</sst>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国家衛健委発表に基づく感染状況!$AE$374:$AE$1042</c:f>
              <c:numCache>
                <c:formatCode>m"月"d"日"</c:formatCode>
                <c:ptCount val="66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numCache>
            </c:numRef>
          </c:cat>
          <c:val>
            <c:numRef>
              <c:f>国家衛健委発表に基づく感染状況!$AF$374:$AF$1042</c:f>
              <c:numCache>
                <c:formatCode>#,##0_);[Red]\(#,##0\)</c:formatCode>
                <c:ptCount val="66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香港マカオ台湾の患者・海外輸入症例・無症状病原体保有者!$CN$189:$CN$1041</c:f>
              <c:numCache>
                <c:formatCode>m"月"d"日"</c:formatCode>
                <c:ptCount val="8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numCache>
            </c:numRef>
          </c:cat>
          <c:val>
            <c:numRef>
              <c:f>香港マカオ台湾の患者・海外輸入症例・無症状病原体保有者!$CO$189:$CO$1041</c:f>
              <c:numCache>
                <c:formatCode>General</c:formatCode>
                <c:ptCount val="8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省市別輸入症例数変化!$C$2:$C$804</c:f>
              <c:numCache>
                <c:formatCode>m"月"d"日"</c:formatCode>
                <c:ptCount val="8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省市別輸入症例数変化!$D$2:$D$804</c:f>
              <c:numCache>
                <c:formatCode>General</c:formatCode>
                <c:ptCount val="80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省市別輸入症例数変化!$C$2:$C$804</c:f>
              <c:numCache>
                <c:formatCode>m"月"d"日"</c:formatCode>
                <c:ptCount val="8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省市別輸入症例数変化!$E$2:$E$804</c:f>
              <c:numCache>
                <c:formatCode>General</c:formatCode>
                <c:ptCount val="80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省市別輸入症例数変化!$C$2:$C$804</c:f>
              <c:numCache>
                <c:formatCode>m"月"d"日"</c:formatCode>
                <c:ptCount val="8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省市別輸入症例数変化!$F$2:$F$804</c:f>
              <c:numCache>
                <c:formatCode>General</c:formatCode>
                <c:ptCount val="80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省市別輸入症例数変化!$C$2:$C$804</c:f>
              <c:numCache>
                <c:formatCode>m"月"d"日"</c:formatCode>
                <c:ptCount val="8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省市別輸入症例数変化!$G$2:$G$804</c:f>
              <c:numCache>
                <c:formatCode>General</c:formatCode>
                <c:ptCount val="80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省市別輸入症例数変化!$C$2:$C$804</c:f>
              <c:numCache>
                <c:formatCode>m"月"d"日"</c:formatCode>
                <c:ptCount val="8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省市別輸入症例数変化!$H$2:$H$804</c:f>
              <c:numCache>
                <c:formatCode>General</c:formatCode>
                <c:ptCount val="80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省市別輸入症例数変化!$C$2:$C$804</c:f>
              <c:numCache>
                <c:formatCode>m"月"d"日"</c:formatCode>
                <c:ptCount val="8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省市別輸入症例数変化!$I$2:$I$804</c:f>
              <c:numCache>
                <c:formatCode>General</c:formatCode>
                <c:ptCount val="80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省市別輸入症例数変化!$C$2:$C$804</c:f>
              <c:numCache>
                <c:formatCode>m"月"d"日"</c:formatCode>
                <c:ptCount val="80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省市別輸入症例数変化!$J$2:$J$804</c:f>
              <c:numCache>
                <c:formatCode>0_);[Red]\(0\)</c:formatCode>
                <c:ptCount val="80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香港マカオ台湾の患者・海外輸入症例・無症状病原体保有者!$AX$169:$AX$1041</c:f>
              <c:numCache>
                <c:formatCode>m"月"d"日"</c:formatCode>
                <c:ptCount val="8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numCache>
            </c:numRef>
          </c:cat>
          <c:val>
            <c:numRef>
              <c:f>香港マカオ台湾の患者・海外輸入症例・無症状病原体保有者!$AY$169:$AY$1041</c:f>
              <c:numCache>
                <c:formatCode>General</c:formatCode>
                <c:ptCount val="87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香港マカオ台湾の患者・海外輸入症例・無症状病原体保有者!$AX$169:$AX$1041</c:f>
              <c:numCache>
                <c:formatCode>m"月"d"日"</c:formatCode>
                <c:ptCount val="8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numCache>
            </c:numRef>
          </c:cat>
          <c:val>
            <c:numRef>
              <c:f>香港マカオ台湾の患者・海外輸入症例・無症状病原体保有者!$BB$169:$BB$1041</c:f>
              <c:numCache>
                <c:formatCode>General</c:formatCode>
                <c:ptCount val="87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香港マカオ台湾の患者・海外輸入症例・無症状病原体保有者!$AX$169:$AX$1041</c:f>
              <c:numCache>
                <c:formatCode>m"月"d"日"</c:formatCode>
                <c:ptCount val="8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numCache>
            </c:numRef>
          </c:cat>
          <c:val>
            <c:numRef>
              <c:f>香港マカオ台湾の患者・海外輸入症例・無症状病原体保有者!$AZ$169:$AZ$1041</c:f>
              <c:numCache>
                <c:formatCode>General</c:formatCode>
                <c:ptCount val="87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香港マカオ台湾の患者・海外輸入症例・無症状病原体保有者!$AX$169:$AX$1041</c:f>
              <c:numCache>
                <c:formatCode>m"月"d"日"</c:formatCode>
                <c:ptCount val="87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numCache>
            </c:numRef>
          </c:cat>
          <c:val>
            <c:numRef>
              <c:f>香港マカオ台湾の患者・海外輸入症例・無症状病原体保有者!$BC$169:$BC$1041</c:f>
              <c:numCache>
                <c:formatCode>General</c:formatCode>
                <c:ptCount val="87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香港マカオ台湾の患者・海外輸入症例・無症状病原体保有者!$CR$485:$CR$1041</c:f>
              <c:numCache>
                <c:formatCode>m"月"d"日"</c:formatCode>
                <c:ptCount val="5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numCache>
            </c:numRef>
          </c:cat>
          <c:val>
            <c:numRef>
              <c:f>香港マカオ台湾の患者・海外輸入症例・無症状病原体保有者!$CS$485:$CS$1041</c:f>
              <c:numCache>
                <c:formatCode>General</c:formatCode>
                <c:ptCount val="55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香港マカオ台湾の患者・海外輸入症例・無症状病原体保有者!$CR$485:$CR$1041</c:f>
              <c:numCache>
                <c:formatCode>m"月"d"日"</c:formatCode>
                <c:ptCount val="55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numCache>
            </c:numRef>
          </c:cat>
          <c:val>
            <c:numRef>
              <c:f>香港マカオ台湾の患者・海外輸入症例・無症状病原体保有者!$CT$485:$CT$1041</c:f>
              <c:numCache>
                <c:formatCode>General</c:formatCode>
                <c:ptCount val="55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香港マカオ台湾の患者・海外輸入症例・無症状病原体保有者!$BJ$97:$BJ$1040</c:f>
              <c:numCache>
                <c:formatCode>m"月"d"日"</c:formatCode>
                <c:ptCount val="9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numCache>
            </c:numRef>
          </c:cat>
          <c:val>
            <c:numRef>
              <c:f>香港マカオ台湾の患者・海外輸入症例・無症状病原体保有者!$BK$97:$BK$1040</c:f>
              <c:numCache>
                <c:formatCode>General</c:formatCode>
                <c:ptCount val="94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香港マカオ台湾の患者・海外輸入症例・無症状病原体保有者!$BJ$97:$BJ$1040</c:f>
              <c:numCache>
                <c:formatCode>m"月"d"日"</c:formatCode>
                <c:ptCount val="9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numCache>
            </c:numRef>
          </c:cat>
          <c:val>
            <c:numRef>
              <c:f>香港マカオ台湾の患者・海外輸入症例・無症状病原体保有者!$BL$97:$BL$1040</c:f>
              <c:numCache>
                <c:formatCode>General</c:formatCode>
                <c:ptCount val="94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香港マカオ台湾の患者・海外輸入症例・無症状病原体保有者!$CM$29:$CM$1041</c:f>
              <c:numCache>
                <c:formatCode>General</c:formatCode>
                <c:ptCount val="10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国家衛健委発表に基づく感染状況!$AE$374:$AE$1042</c:f>
              <c:numCache>
                <c:formatCode>m"月"d"日"</c:formatCode>
                <c:ptCount val="66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numCache>
            </c:numRef>
          </c:cat>
          <c:val>
            <c:numRef>
              <c:f>国家衛健委発表に基づく感染状況!$AF$374:$AF$1042</c:f>
              <c:numCache>
                <c:formatCode>#,##0_);[Red]\(#,##0\)</c:formatCode>
                <c:ptCount val="66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省市別輸入症例数変化!$AI$2:$AI$803</c:f>
              <c:numCache>
                <c:formatCode>0_);[Red]\(0\)</c:formatCode>
                <c:ptCount val="80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省市別輸入症例数変化!$AJ$2:$AJ$803</c:f>
              <c:numCache>
                <c:formatCode>0_);[Red]\(0\)</c:formatCode>
                <c:ptCount val="80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省市別輸入症例数変化!$AH$2:$AH$803</c:f>
              <c:numCache>
                <c:formatCode>m"月"d"日"</c:formatCode>
                <c:ptCount val="8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numCache>
            </c:numRef>
          </c:cat>
          <c:val>
            <c:numRef>
              <c:f>省市別輸入症例数変化!$AK$2:$AK$803</c:f>
              <c:numCache>
                <c:formatCode>General</c:formatCode>
                <c:ptCount val="80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香港マカオ台湾の患者・海外輸入症例・無症状病原体保有者!$CP$189:$CP$1040</c:f>
              <c:numCache>
                <c:formatCode>m"月"d"日"</c:formatCode>
                <c:ptCount val="8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numCache>
            </c:numRef>
          </c:cat>
          <c:val>
            <c:numRef>
              <c:f>香港マカオ台湾の患者・海外輸入症例・無症状病原体保有者!$CQ$189:$CQ$1040</c:f>
              <c:numCache>
                <c:formatCode>General</c:formatCode>
                <c:ptCount val="8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香港マカオ台湾の患者・海外輸入症例・無症状病原体保有者!$CJ$29:$CJ$1041</c:f>
              <c:numCache>
                <c:formatCode>General</c:formatCode>
                <c:ptCount val="10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香港マカオ台湾の患者・海外輸入症例・無症状病原体保有者!$CN$189:$CN$1041</c:f>
              <c:numCache>
                <c:formatCode>m"月"d"日"</c:formatCode>
                <c:ptCount val="8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numCache>
            </c:numRef>
          </c:cat>
          <c:val>
            <c:numRef>
              <c:f>香港マカオ台湾の患者・海外輸入症例・無症状病原体保有者!$CO$189:$CO$1041</c:f>
              <c:numCache>
                <c:formatCode>General</c:formatCode>
                <c:ptCount val="8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香港マカオ台湾の患者・海外輸入症例・無症状病原体保有者!$BJ$97:$BJ$1040</c:f>
              <c:numCache>
                <c:formatCode>m"月"d"日"</c:formatCode>
                <c:ptCount val="9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numCache>
            </c:numRef>
          </c:cat>
          <c:val>
            <c:numRef>
              <c:f>香港マカオ台湾の患者・海外輸入症例・無症状病原体保有者!$BL$97:$BL$1040</c:f>
              <c:numCache>
                <c:formatCode>General</c:formatCode>
                <c:ptCount val="94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香港マカオ台湾の患者・海外輸入症例・無症状病原体保有者!$BJ$97:$BJ$1040</c:f>
              <c:numCache>
                <c:formatCode>m"月"d"日"</c:formatCode>
                <c:ptCount val="94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numCache>
            </c:numRef>
          </c:cat>
          <c:val>
            <c:numRef>
              <c:f>香港マカオ台湾の患者・海外輸入症例・無症状病原体保有者!$BK$97:$BK$1040</c:f>
              <c:numCache>
                <c:formatCode>General</c:formatCode>
                <c:ptCount val="94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国家衛健委発表に基づく感染状況!$W$27:$W$1042</c:f>
              <c:numCache>
                <c:formatCode>m"月"d"日"</c:formatCode>
                <c:ptCount val="10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numCache>
            </c:numRef>
          </c:cat>
          <c:val>
            <c:numRef>
              <c:f>国家衛健委発表に基づく感染状況!$X$27:$X$1042</c:f>
              <c:numCache>
                <c:formatCode>#,##0_);[Red]\(#,##0\)</c:formatCode>
                <c:ptCount val="101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国家衛健委発表に基づく感染状況!$W$27:$W$1042</c:f>
              <c:numCache>
                <c:formatCode>m"月"d"日"</c:formatCode>
                <c:ptCount val="101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numCache>
            </c:numRef>
          </c:cat>
          <c:val>
            <c:numRef>
              <c:f>国家衛健委発表に基づく感染状況!$Y$27:$Y$1042</c:f>
              <c:numCache>
                <c:formatCode>General</c:formatCode>
                <c:ptCount val="101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香港マカオ台湾の患者・海外輸入症例・無症状病原体保有者!$CP$189:$CP$1040</c:f>
              <c:numCache>
                <c:formatCode>m"月"d"日"</c:formatCode>
                <c:ptCount val="8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numCache>
            </c:numRef>
          </c:cat>
          <c:val>
            <c:numRef>
              <c:f>香港マカオ台湾の患者・海外輸入症例・無症状病原体保有者!$CQ$189:$CQ$1040</c:f>
              <c:numCache>
                <c:formatCode>General</c:formatCode>
                <c:ptCount val="8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香港マカオ台湾の患者・海外輸入症例・無症状病原体保有者!$CN$189:$CN$1041</c:f>
              <c:numCache>
                <c:formatCode>m"月"d"日"</c:formatCode>
                <c:ptCount val="85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numCache>
            </c:numRef>
          </c:cat>
          <c:val>
            <c:numRef>
              <c:f>香港マカオ台湾の患者・海外輸入症例・無症状病原体保有者!$CO$189:$CO$1041</c:f>
              <c:numCache>
                <c:formatCode>General</c:formatCode>
                <c:ptCount val="85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新疆の情況!$U$7:$U$844</c:f>
              <c:strCache>
                <c:ptCount val="83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strCache>
            </c:strRef>
          </c:cat>
          <c:val>
            <c:numRef>
              <c:f>新疆の情況!$V$7:$V$844</c:f>
              <c:numCache>
                <c:formatCode>General</c:formatCode>
                <c:ptCount val="83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新疆の情況!$U$7:$U$844</c:f>
              <c:strCache>
                <c:ptCount val="83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strCache>
            </c:strRef>
          </c:cat>
          <c:val>
            <c:numRef>
              <c:f>新疆の情況!$W$7:$W$844</c:f>
              <c:numCache>
                <c:formatCode>General</c:formatCode>
                <c:ptCount val="83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香港マカオ台湾の患者・海外輸入症例・無症状病原体保有者!$CJ$29:$CJ$1041</c:f>
              <c:numCache>
                <c:formatCode>General</c:formatCode>
                <c:ptCount val="10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香港マカオ台湾の患者・海外輸入症例・無症状病原体保有者!$BR$29:$BR$1041</c:f>
              <c:numCache>
                <c:formatCode>General</c:formatCode>
                <c:ptCount val="101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香港マカオ台湾の患者・海外輸入症例・無症状病原体保有者!$BS$29:$BS$1041</c:f>
              <c:numCache>
                <c:formatCode>General</c:formatCode>
                <c:ptCount val="10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香港マカオ台湾の患者・海外輸入症例・無症状病原体保有者!$BT$29:$BT$1041</c:f>
              <c:numCache>
                <c:formatCode>General</c:formatCode>
                <c:ptCount val="101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香港マカオ台湾の患者・海外輸入症例・無症状病原体保有者!$CJ$29:$CJ$1041</c:f>
              <c:numCache>
                <c:formatCode>General</c:formatCode>
                <c:ptCount val="101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香港マカオ台湾の患者・海外輸入症例・無症状病原体保有者!$CK$29:$CK$1041</c:f>
              <c:numCache>
                <c:formatCode>General</c:formatCode>
                <c:ptCount val="10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国家衛健委発表に基づく感染状況!$W$27:$W$1043</c:f>
              <c:numCache>
                <c:formatCode>m"月"d"日"</c:formatCode>
                <c:ptCount val="10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numCache>
            </c:numRef>
          </c:cat>
          <c:val>
            <c:numRef>
              <c:f>国家衛健委発表に基づく感染状況!$X$27:$X$1043</c:f>
              <c:numCache>
                <c:formatCode>#,##0_);[Red]\(#,##0\)</c:formatCode>
                <c:ptCount val="101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国家衛健委発表に基づく感染状況!$W$27:$W$1043</c:f>
              <c:numCache>
                <c:formatCode>m"月"d"日"</c:formatCode>
                <c:ptCount val="101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numCache>
            </c:numRef>
          </c:cat>
          <c:val>
            <c:numRef>
              <c:f>国家衛健委発表に基づく感染状況!$Y$27:$Y$1043</c:f>
              <c:numCache>
                <c:formatCode>General</c:formatCode>
                <c:ptCount val="101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香港マカオ台湾の患者・海外輸入症例・無症状病原体保有者!$BE$70:$BE$1041</c:f>
              <c:numCache>
                <c:formatCode>m"月"d"日"</c:formatCode>
                <c:ptCount val="9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numCache>
            </c:numRef>
          </c:cat>
          <c:val>
            <c:numRef>
              <c:f>香港マカオ台湾の患者・海外輸入症例・無症状病原体保有者!$BF$70:$BF$1041</c:f>
              <c:numCache>
                <c:formatCode>General</c:formatCode>
                <c:ptCount val="97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香港マカオ台湾の患者・海外輸入症例・無症状病原体保有者!$BE$70:$BE$1041</c:f>
              <c:numCache>
                <c:formatCode>m"月"d"日"</c:formatCode>
                <c:ptCount val="97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numCache>
            </c:numRef>
          </c:cat>
          <c:val>
            <c:numRef>
              <c:f>香港マカオ台湾の患者・海外輸入症例・無症状病原体保有者!$BG$70:$BG$1041</c:f>
              <c:numCache>
                <c:formatCode>General</c:formatCode>
                <c:ptCount val="97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香港マカオ台湾の患者・海外輸入症例・無症状病原体保有者!$BY$29:$BY$1041</c:f>
              <c:numCache>
                <c:formatCode>General</c:formatCode>
                <c:ptCount val="101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香港マカオ台湾の患者・海外輸入症例・無症状病原体保有者!$BZ$29:$BZ$1041</c:f>
              <c:numCache>
                <c:formatCode>General</c:formatCode>
                <c:ptCount val="10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香港マカオ台湾の患者・海外輸入症例・無症状病原体保有者!$CA$29:$CA$1041</c:f>
              <c:numCache>
                <c:formatCode>General</c:formatCode>
                <c:ptCount val="10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香港マカオ台湾の患者・海外輸入症例・無症状病原体保有者!$CC$29:$CC$1041</c:f>
              <c:numCache>
                <c:formatCode>General</c:formatCode>
                <c:ptCount val="101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香港マカオ台湾の患者・海外輸入症例・無症状病原体保有者!$CD$29:$CD$1041</c:f>
              <c:numCache>
                <c:formatCode>General</c:formatCode>
                <c:ptCount val="10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香港マカオ台湾の患者・海外輸入症例・無症状病原体保有者!$CE$29:$CE$1041</c:f>
              <c:numCache>
                <c:formatCode>General</c:formatCode>
                <c:ptCount val="101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1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香港マカオ台湾の患者・海外輸入症例・無症状病原体保有者!$CL$29:$CL$1041</c:f>
              <c:numCache>
                <c:formatCode>m"月"d"日"</c:formatCode>
                <c:ptCount val="101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numCache>
            </c:numRef>
          </c:cat>
          <c:val>
            <c:numRef>
              <c:f>香港マカオ台湾の患者・海外輸入症例・無症状病原体保有者!$CM$29:$CM$1041</c:f>
              <c:numCache>
                <c:formatCode>General</c:formatCode>
                <c:ptCount val="101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香港マカオ台湾の患者・海外輸入症例・無症状病原体保有者!$CP$189:$CP$1040</c:f>
              <c:numCache>
                <c:formatCode>m"月"d"日"</c:formatCode>
                <c:ptCount val="85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numCache>
            </c:numRef>
          </c:cat>
          <c:val>
            <c:numRef>
              <c:f>香港マカオ台湾の患者・海外輸入症例・無症状病原体保有者!$CQ$189:$CQ$1040</c:f>
              <c:numCache>
                <c:formatCode>General</c:formatCode>
                <c:ptCount val="8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61"/>
  <sheetViews>
    <sheetView tabSelected="1" zoomScale="115" zoomScaleNormal="115" workbookViewId="0">
      <pane xSplit="2" ySplit="5" topLeftCell="C1035" activePane="bottomRight" state="frozen"/>
      <selection pane="topRight" activeCell="C1" sqref="C1"/>
      <selection pane="bottomLeft" activeCell="A8" sqref="A8"/>
      <selection pane="bottomRight" activeCell="B1038" sqref="B1038"/>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44862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 si="584">+H1036+G1037</f>
        <v>258398</v>
      </c>
      <c r="I1037" s="87">
        <f t="shared" ref="I1037" si="585">+H1037-M1037-O1037</f>
        <v>3666</v>
      </c>
      <c r="J1037" s="47">
        <v>-1</v>
      </c>
      <c r="K1037" s="55">
        <f t="shared" ref="K1037" si="586">+J1037+K1036</f>
        <v>18</v>
      </c>
      <c r="L1037" s="47">
        <v>0</v>
      </c>
      <c r="M1037" s="87">
        <f t="shared" ref="M1037" si="587">+L1037+M1036</f>
        <v>5226</v>
      </c>
      <c r="N1037" s="47">
        <v>270</v>
      </c>
      <c r="O1037" s="87">
        <f t="shared" ref="O1037" si="588">+N1037+O1036</f>
        <v>249506</v>
      </c>
      <c r="P1037" s="105">
        <f t="shared" ref="P1037" si="589">+Q1037-Q1036</f>
        <v>66435</v>
      </c>
      <c r="Q1037" s="56">
        <v>7426729</v>
      </c>
      <c r="R1037" s="47">
        <v>59231</v>
      </c>
      <c r="S1037" s="110"/>
      <c r="T1037" s="56">
        <v>481327</v>
      </c>
      <c r="U1037" s="77"/>
      <c r="W1037" s="1">
        <f t="shared" ref="W1037" si="590">+B1037</f>
        <v>44860</v>
      </c>
      <c r="X1037" s="113">
        <f t="shared" ref="X1037" si="591">+G1037</f>
        <v>231</v>
      </c>
      <c r="Y1037">
        <f t="shared" ref="Y1037" si="592">+H1037</f>
        <v>258398</v>
      </c>
      <c r="Z1037" s="114">
        <f t="shared" ref="Z1037" si="593">+B1037</f>
        <v>44860</v>
      </c>
      <c r="AA1037">
        <f t="shared" ref="AA1037" si="594">+L1037</f>
        <v>0</v>
      </c>
      <c r="AB1037">
        <f t="shared" ref="AB1037" si="595">+M1037</f>
        <v>5226</v>
      </c>
      <c r="AE1037" s="1">
        <f t="shared" ref="AE1037" si="596">+B1037</f>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ref="H1038" si="597">+H1037+G1038</f>
        <v>258660</v>
      </c>
      <c r="I1038" s="87">
        <f t="shared" ref="I1038" si="598">+H1038-M1038-O1038</f>
        <v>3658</v>
      </c>
      <c r="J1038" s="47">
        <v>-1</v>
      </c>
      <c r="K1038" s="55">
        <f t="shared" ref="K1038" si="599">+J1038+K1037</f>
        <v>17</v>
      </c>
      <c r="L1038" s="47">
        <v>0</v>
      </c>
      <c r="M1038" s="87">
        <f t="shared" ref="M1038" si="600">+L1038+M1037</f>
        <v>5226</v>
      </c>
      <c r="N1038" s="47">
        <v>270</v>
      </c>
      <c r="O1038" s="87">
        <f t="shared" ref="O1038" si="601">+N1038+O1037</f>
        <v>249776</v>
      </c>
      <c r="P1038" s="105">
        <f t="shared" ref="P1038" si="602">+Q1038-Q1037</f>
        <v>71508</v>
      </c>
      <c r="Q1038" s="56">
        <v>7498237</v>
      </c>
      <c r="R1038" s="47">
        <v>62471</v>
      </c>
      <c r="S1038" s="110"/>
      <c r="T1038" s="56">
        <v>489417</v>
      </c>
      <c r="U1038" s="77"/>
      <c r="W1038" s="1">
        <f t="shared" ref="W1038" si="603">+B1038</f>
        <v>44861</v>
      </c>
      <c r="X1038" s="113">
        <f t="shared" ref="X1038" si="604">+G1038</f>
        <v>262</v>
      </c>
      <c r="Y1038">
        <f t="shared" ref="Y1038" si="605">+H1038</f>
        <v>258660</v>
      </c>
      <c r="Z1038" s="114">
        <f t="shared" ref="Z1038" si="606">+B1038</f>
        <v>44861</v>
      </c>
      <c r="AA1038">
        <f t="shared" ref="AA1038" si="607">+L1038</f>
        <v>0</v>
      </c>
      <c r="AB1038">
        <f t="shared" ref="AB1038" si="608">+M1038</f>
        <v>5226</v>
      </c>
      <c r="AE1038" s="1">
        <f t="shared" ref="AE1038" si="609">+B1038</f>
        <v>44861</v>
      </c>
      <c r="AF1038" s="259">
        <f>+G1038-香港マカオ台湾の患者・海外輸入症例・無症状病原体保有者!B1037</f>
        <v>214</v>
      </c>
    </row>
    <row r="1039" spans="2:32" x14ac:dyDescent="0.55000000000000004">
      <c r="B1039" s="201"/>
      <c r="C1039" s="47"/>
      <c r="D1039" s="83"/>
      <c r="E1039" s="104"/>
      <c r="F1039" s="56"/>
      <c r="G1039" s="47"/>
      <c r="H1039" s="87"/>
      <c r="I1039" s="87"/>
      <c r="J1039" s="47"/>
      <c r="K1039" s="55"/>
      <c r="L1039" s="47"/>
      <c r="M1039" s="87"/>
      <c r="N1039" s="47"/>
      <c r="O1039" s="87"/>
      <c r="P1039" s="105"/>
      <c r="Q1039" s="56"/>
      <c r="R1039" s="47"/>
      <c r="S1039" s="110"/>
      <c r="T1039" s="56"/>
      <c r="U1039" s="77"/>
      <c r="W1039" s="1"/>
      <c r="X1039" s="113"/>
      <c r="Z1039" s="114"/>
      <c r="AE1039" s="1"/>
      <c r="AF1039" s="259"/>
    </row>
    <row r="1040" spans="2:32" x14ac:dyDescent="0.55000000000000004">
      <c r="B1040" s="201"/>
      <c r="C1040" s="47"/>
      <c r="D1040" s="83"/>
      <c r="E1040" s="104"/>
      <c r="F1040" s="56"/>
      <c r="G1040" s="47"/>
      <c r="H1040" s="87"/>
      <c r="I1040" s="87"/>
      <c r="J1040" s="47"/>
      <c r="K1040" s="55"/>
      <c r="L1040" s="47"/>
      <c r="M1040" s="87"/>
      <c r="N1040" s="47"/>
      <c r="O1040" s="87"/>
      <c r="P1040" s="105"/>
      <c r="Q1040" s="56"/>
      <c r="R1040" s="47"/>
      <c r="S1040" s="110"/>
      <c r="T1040" s="56"/>
      <c r="U1040" s="77"/>
      <c r="W1040" s="1"/>
      <c r="X1040" s="113"/>
      <c r="Z1040" s="114"/>
      <c r="AE1040" s="1"/>
      <c r="AF1040" s="259"/>
    </row>
    <row r="1041" spans="2:32" x14ac:dyDescent="0.55000000000000004">
      <c r="B1041" s="201"/>
      <c r="C1041" s="47"/>
      <c r="D1041" s="83"/>
      <c r="E1041" s="104"/>
      <c r="F1041" s="56"/>
      <c r="G1041" s="47"/>
      <c r="H1041" s="87"/>
      <c r="I1041" s="87"/>
      <c r="J1041" s="47"/>
      <c r="K1041" s="55"/>
      <c r="L1041" s="47"/>
      <c r="M1041" s="87"/>
      <c r="N1041" s="47"/>
      <c r="O1041" s="87"/>
      <c r="P1041" s="105"/>
      <c r="Q1041" s="56"/>
      <c r="R1041" s="47"/>
      <c r="S1041" s="110"/>
      <c r="T1041" s="56"/>
      <c r="U1041" s="77"/>
      <c r="W1041" s="1"/>
      <c r="X1041" s="113"/>
      <c r="Z1041" s="114"/>
      <c r="AE1041" s="1"/>
      <c r="AF1041" s="259"/>
    </row>
    <row r="1042" spans="2:32" ht="18.5" thickBot="1" x14ac:dyDescent="0.6">
      <c r="B1042" s="65"/>
      <c r="C1042" s="58"/>
      <c r="D1042" s="48"/>
      <c r="E1042" s="60"/>
      <c r="F1042" s="59"/>
      <c r="G1042" s="47"/>
      <c r="H1042" s="87"/>
      <c r="I1042" s="87"/>
      <c r="J1042" s="58"/>
      <c r="K1042" s="55"/>
      <c r="L1042" s="47"/>
      <c r="M1042" s="87"/>
      <c r="N1042" s="47"/>
      <c r="O1042" s="87"/>
      <c r="P1042" s="105"/>
      <c r="Q1042" s="59"/>
      <c r="R1042" s="47"/>
      <c r="S1042" s="59"/>
      <c r="T1042" s="59"/>
      <c r="U1042" s="77"/>
      <c r="W1042" s="1"/>
      <c r="X1042" s="113"/>
      <c r="Z1042" s="114"/>
      <c r="AE1042" s="1"/>
      <c r="AF1042" s="259"/>
    </row>
    <row r="1043" spans="2:32" ht="9.5" customHeight="1" thickBot="1" x14ac:dyDescent="0.6">
      <c r="B1043" s="65"/>
      <c r="C1043" s="78"/>
      <c r="D1043" s="79"/>
      <c r="E1043" s="81"/>
      <c r="F1043" s="93"/>
      <c r="G1043" s="78"/>
      <c r="H1043" s="81"/>
      <c r="I1043" s="81"/>
      <c r="J1043" s="78"/>
      <c r="K1043" s="81"/>
      <c r="L1043" s="78"/>
      <c r="M1043" s="81"/>
      <c r="N1043" s="82"/>
      <c r="O1043" s="80"/>
      <c r="P1043" s="92"/>
      <c r="Q1043" s="93"/>
      <c r="R1043" s="112"/>
      <c r="S1043" s="93"/>
      <c r="T1043" s="93"/>
      <c r="U1043" s="66"/>
      <c r="AF1043" s="259"/>
    </row>
    <row r="1044" spans="2:32" x14ac:dyDescent="0.55000000000000004">
      <c r="M1044" s="262">
        <f>SUM(L845:L862)</f>
        <v>503</v>
      </c>
      <c r="AF1044" s="259"/>
    </row>
    <row r="1045" spans="2:32" ht="13" customHeight="1" x14ac:dyDescent="0.55000000000000004">
      <c r="E1045" s="106"/>
      <c r="F1045" s="107"/>
      <c r="G1045" s="106" t="s">
        <v>80</v>
      </c>
      <c r="H1045" s="107"/>
      <c r="I1045" s="107"/>
      <c r="J1045" s="107"/>
      <c r="U1045" s="71"/>
      <c r="AF1045" s="259"/>
    </row>
    <row r="1046" spans="2:32" ht="13" customHeight="1" x14ac:dyDescent="0.55000000000000004">
      <c r="E1046" s="106" t="s">
        <v>98</v>
      </c>
      <c r="F1046" s="107"/>
      <c r="G1046" s="274" t="s">
        <v>79</v>
      </c>
      <c r="H1046" s="275"/>
      <c r="I1046" s="106" t="s">
        <v>106</v>
      </c>
      <c r="J1046" s="107"/>
      <c r="AF1046" s="259"/>
    </row>
    <row r="1047" spans="2:32" ht="13" customHeight="1" x14ac:dyDescent="0.55000000000000004">
      <c r="B1047" s="119"/>
      <c r="E1047" s="108" t="s">
        <v>108</v>
      </c>
      <c r="F1047" s="107"/>
      <c r="G1047" s="108"/>
      <c r="H1047" s="108"/>
      <c r="I1047" s="106" t="s">
        <v>107</v>
      </c>
      <c r="J1047" s="107"/>
      <c r="AF1047" s="259"/>
    </row>
    <row r="1048" spans="2:32" ht="18.5" customHeight="1" x14ac:dyDescent="0.55000000000000004">
      <c r="E1048" s="106" t="s">
        <v>96</v>
      </c>
      <c r="F1048" s="107"/>
      <c r="G1048" s="106" t="s">
        <v>97</v>
      </c>
      <c r="H1048" s="107"/>
      <c r="I1048" s="107"/>
      <c r="J1048" s="107"/>
      <c r="AF1048" s="259"/>
    </row>
    <row r="1049" spans="2:32" ht="13" customHeight="1" x14ac:dyDescent="0.55000000000000004">
      <c r="E1049" s="106" t="s">
        <v>98</v>
      </c>
      <c r="F1049" s="107"/>
      <c r="G1049" s="106" t="s">
        <v>99</v>
      </c>
      <c r="H1049" s="107"/>
      <c r="I1049" s="107"/>
      <c r="J1049" s="107"/>
      <c r="AF1049" s="259"/>
    </row>
    <row r="1050" spans="2:32" ht="13" customHeight="1" x14ac:dyDescent="0.55000000000000004">
      <c r="E1050" s="106" t="s">
        <v>98</v>
      </c>
      <c r="F1050" s="107"/>
      <c r="G1050" s="106" t="s">
        <v>100</v>
      </c>
      <c r="H1050" s="107"/>
      <c r="I1050" s="107"/>
      <c r="J1050" s="107"/>
      <c r="AF1050" s="259"/>
    </row>
    <row r="1051" spans="2:32" ht="13" customHeight="1" x14ac:dyDescent="0.55000000000000004">
      <c r="E1051" s="106" t="s">
        <v>101</v>
      </c>
      <c r="F1051" s="107"/>
      <c r="G1051" s="106" t="s">
        <v>102</v>
      </c>
      <c r="H1051" s="107"/>
      <c r="I1051" s="107"/>
      <c r="J1051" s="107"/>
      <c r="AF1051" s="259"/>
    </row>
    <row r="1052" spans="2:32" ht="13" customHeight="1" x14ac:dyDescent="0.55000000000000004">
      <c r="E1052" s="106" t="s">
        <v>103</v>
      </c>
      <c r="F1052" s="107"/>
      <c r="G1052" s="106" t="s">
        <v>104</v>
      </c>
      <c r="H1052" s="107"/>
      <c r="I1052" s="107"/>
      <c r="J1052" s="107"/>
      <c r="AF1052" s="259"/>
    </row>
    <row r="1053" spans="2:32" x14ac:dyDescent="0.55000000000000004">
      <c r="AF1053" s="259"/>
    </row>
    <row r="1054" spans="2:32" x14ac:dyDescent="0.55000000000000004">
      <c r="AF1054" s="259"/>
    </row>
    <row r="1055" spans="2:32" x14ac:dyDescent="0.55000000000000004">
      <c r="AF1055" s="259"/>
    </row>
    <row r="1056" spans="2:32" x14ac:dyDescent="0.55000000000000004">
      <c r="AF1056" s="259"/>
    </row>
    <row r="1057" spans="32:32" x14ac:dyDescent="0.55000000000000004">
      <c r="AF1057" s="259"/>
    </row>
    <row r="1058" spans="32:32" x14ac:dyDescent="0.55000000000000004">
      <c r="AF1058" s="259"/>
    </row>
    <row r="1059" spans="32:32" x14ac:dyDescent="0.55000000000000004">
      <c r="AF1059" s="259"/>
    </row>
    <row r="1060" spans="32:32" x14ac:dyDescent="0.55000000000000004">
      <c r="AF1060" s="259"/>
    </row>
    <row r="1061" spans="32:32" x14ac:dyDescent="0.55000000000000004">
      <c r="AF1061" s="259"/>
    </row>
  </sheetData>
  <mergeCells count="12">
    <mergeCell ref="G1046:H104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52"/>
  <sheetViews>
    <sheetView topLeftCell="A6" zoomScaleNormal="100" workbookViewId="0">
      <pane xSplit="1" ySplit="2" topLeftCell="B1033" activePane="bottomRight" state="frozen"/>
      <selection activeCell="A6" sqref="A6"/>
      <selection pane="topRight" activeCell="B6" sqref="B6"/>
      <selection pane="bottomLeft" activeCell="A8" sqref="A8"/>
      <selection pane="bottomRight" activeCell="B1037" sqref="B103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37"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37" si="2307">+AW1029+1</f>
        <v>869</v>
      </c>
      <c r="AX1030" s="216">
        <f t="shared" si="2262"/>
        <v>44854</v>
      </c>
      <c r="AY1030" s="5">
        <v>15</v>
      </c>
      <c r="AZ1030" s="217">
        <f t="shared" si="2263"/>
        <v>2888</v>
      </c>
      <c r="BA1030" s="217">
        <f t="shared" ref="BA1030:BA1037" si="2308">+BA1026+1</f>
        <v>465</v>
      </c>
      <c r="BB1030" s="119">
        <v>0</v>
      </c>
      <c r="BC1030" s="26">
        <f t="shared" si="2264"/>
        <v>1672</v>
      </c>
      <c r="BD1030" s="217">
        <f t="shared" ref="BD1030:BD1037"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6"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v>44860</v>
      </c>
      <c r="B1036" s="219">
        <v>38</v>
      </c>
      <c r="C1036" s="142">
        <f t="shared" ref="C1036" si="2614">+B1036+C1035</f>
        <v>25549</v>
      </c>
      <c r="D1036" s="261">
        <f t="shared" ref="D1036" si="2615">+C1036-F1036</f>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2064"/>
        <v>848</v>
      </c>
      <c r="Z1036" s="74">
        <f t="shared" si="2495"/>
        <v>44860</v>
      </c>
      <c r="AA1036" s="210">
        <f t="shared" ref="AA1036" si="2616">+AF1036+AL1036+AR1036</f>
        <v>7988098</v>
      </c>
      <c r="AB1036" s="210">
        <f t="shared" ref="AB1036" si="2617">+AH1036+AN1036+AT1036</f>
        <v>104949</v>
      </c>
      <c r="AC1036" s="211">
        <f t="shared" ref="AC1036" si="2618">+AJ1036+AP1036+AV1036</f>
        <v>22835</v>
      </c>
      <c r="AD1036" s="170">
        <f t="shared" ref="AD1036" si="2619">+AF1036-AF1035</f>
        <v>840</v>
      </c>
      <c r="AE1036" s="222">
        <f t="shared" ref="AE1036" si="2620">+AE1035+AD1036</f>
        <v>430216</v>
      </c>
      <c r="AF1036" s="143">
        <v>431421</v>
      </c>
      <c r="AG1036" s="171">
        <f t="shared" ref="AG1036" si="2621">+AH1036-AH1035</f>
        <v>275</v>
      </c>
      <c r="AH1036" s="143">
        <v>90420</v>
      </c>
      <c r="AI1036" s="171">
        <f t="shared" ref="AI1036" si="2622">+AJ1036-AJ1035</f>
        <v>7</v>
      </c>
      <c r="AJ1036" s="172">
        <v>10350</v>
      </c>
      <c r="AK1036" s="173">
        <f t="shared" ref="AK1036" si="2623">+AL1036-AL1035</f>
        <v>0</v>
      </c>
      <c r="AL1036" s="143">
        <v>793</v>
      </c>
      <c r="AM1036" s="173">
        <f t="shared" ref="AM1036" si="2624">+AN1036-AN1035</f>
        <v>0</v>
      </c>
      <c r="AN1036" s="143">
        <v>787</v>
      </c>
      <c r="AO1036" s="171">
        <f t="shared" ref="AO1036" si="2625">+AP1036-AP1035</f>
        <v>0</v>
      </c>
      <c r="AP1036" s="174">
        <v>6</v>
      </c>
      <c r="AQ1036" s="173">
        <f t="shared" ref="AQ1036" si="2626">+AR1036-AR1035</f>
        <v>40254</v>
      </c>
      <c r="AR1036" s="143">
        <v>7555884</v>
      </c>
      <c r="AS1036" s="171">
        <f t="shared" ref="AS1036" si="2627">+AT1036-AT1035</f>
        <v>0</v>
      </c>
      <c r="AT1036" s="143">
        <v>13742</v>
      </c>
      <c r="AU1036" s="171">
        <f t="shared" ref="AU1036" si="2628">+AV1036-AV1035</f>
        <v>52</v>
      </c>
      <c r="AV1036" s="175">
        <v>12479</v>
      </c>
      <c r="AW1036" s="217">
        <f t="shared" si="2307"/>
        <v>875</v>
      </c>
      <c r="AX1036" s="216">
        <f t="shared" ref="AX1036" si="2629">+A1036</f>
        <v>44860</v>
      </c>
      <c r="AY1036" s="5">
        <v>12</v>
      </c>
      <c r="AZ1036" s="217">
        <f t="shared" ref="AZ1036" si="2630">+AZ1035+AY1036</f>
        <v>2970</v>
      </c>
      <c r="BA1036" s="217">
        <f t="shared" si="2308"/>
        <v>465</v>
      </c>
      <c r="BB1036" s="119">
        <v>0</v>
      </c>
      <c r="BC1036" s="26">
        <f t="shared" ref="BC1036" si="2631">+BC1035+BB1036</f>
        <v>1672</v>
      </c>
      <c r="BD1036" s="217">
        <f t="shared" si="2309"/>
        <v>500</v>
      </c>
      <c r="BE1036" s="209">
        <f t="shared" ref="BE1036:BE1037" si="2632">+Z1036</f>
        <v>44860</v>
      </c>
      <c r="BF1036" s="120">
        <f t="shared" ref="BF1036" si="2633">+B1036</f>
        <v>38</v>
      </c>
      <c r="BG1036" s="120">
        <f t="shared" ref="BG1036" si="2634">+BI1036</f>
        <v>25549</v>
      </c>
      <c r="BH1036" s="209">
        <f t="shared" ref="BH1036" si="2635">+A1036</f>
        <v>44860</v>
      </c>
      <c r="BI1036" s="120">
        <f t="shared" ref="BI1036" si="2636">+C1036</f>
        <v>25549</v>
      </c>
      <c r="BJ1036" s="1">
        <f t="shared" ref="BJ1036" si="2637">+BE1036</f>
        <v>44860</v>
      </c>
      <c r="BK1036">
        <f t="shared" ref="BK1036" si="2638">+BM1036-BL1036</f>
        <v>924</v>
      </c>
      <c r="BL1036">
        <f t="shared" ref="BL1036" si="2639">+M1036</f>
        <v>109</v>
      </c>
      <c r="BM1036">
        <f t="shared" ref="BM1036" si="2640">+L1036</f>
        <v>1033</v>
      </c>
      <c r="BN1036" s="1">
        <f t="shared" ref="BN1036" si="2641">+BJ1036</f>
        <v>44860</v>
      </c>
      <c r="BO1036">
        <f t="shared" ref="BO1036" si="2642">+BO1032+BM1036</f>
        <v>209781</v>
      </c>
      <c r="BP1036">
        <f t="shared" ref="BP1036" si="2643">+BP1032+BL1036</f>
        <v>12209</v>
      </c>
      <c r="BQ1036" s="167">
        <f t="shared" ref="BQ1036" si="2644">+A1036</f>
        <v>44860</v>
      </c>
      <c r="BR1036">
        <f t="shared" ref="BR1036" si="2645">+AF1036</f>
        <v>431421</v>
      </c>
      <c r="BS1036">
        <f t="shared" ref="BS1036" si="2646">+AH1036</f>
        <v>90420</v>
      </c>
      <c r="BT1036">
        <f t="shared" ref="BT1036" si="2647">+AJ1036</f>
        <v>10350</v>
      </c>
      <c r="BU1036">
        <v>15</v>
      </c>
      <c r="BV1036">
        <f t="shared" ref="BV1036" si="2648">+AD1036</f>
        <v>840</v>
      </c>
      <c r="BW1036">
        <f t="shared" ref="BW1036" si="2649">+BW1032+BV1036</f>
        <v>112166</v>
      </c>
      <c r="BX1036" s="167">
        <f t="shared" ref="BX1036" si="2650">+A1036</f>
        <v>44860</v>
      </c>
      <c r="BY1036">
        <f t="shared" ref="BY1036" si="2651">+AL1036</f>
        <v>793</v>
      </c>
      <c r="BZ1036">
        <f t="shared" ref="BZ1036" si="2652">+AN1036</f>
        <v>787</v>
      </c>
      <c r="CA1036">
        <f t="shared" ref="CA1036" si="2653">+AP1036</f>
        <v>6</v>
      </c>
      <c r="CB1036" s="167">
        <f t="shared" ref="CB1036" si="2654">+A1036</f>
        <v>44860</v>
      </c>
      <c r="CC1036">
        <f t="shared" ref="CC1036" si="2655">+AR1036</f>
        <v>7555884</v>
      </c>
      <c r="CD1036">
        <f t="shared" ref="CD1036" si="2656">+AT1036</f>
        <v>13742</v>
      </c>
      <c r="CE1036">
        <f t="shared" ref="CE1036" si="2657">+AV1036</f>
        <v>12479</v>
      </c>
      <c r="CF1036" s="167">
        <f t="shared" ref="CF1036" si="2658">+A1036</f>
        <v>44860</v>
      </c>
      <c r="CG1036">
        <f t="shared" ref="CG1036" si="2659">+AQ1036</f>
        <v>40254</v>
      </c>
      <c r="CH1036">
        <f t="shared" ref="CH1036" si="2660">+AU1036</f>
        <v>52</v>
      </c>
      <c r="CI1036" s="167">
        <f t="shared" ref="CI1036" si="2661">+A1036</f>
        <v>44860</v>
      </c>
      <c r="CJ1036">
        <f t="shared" ref="CJ1036" si="2662">+AD1036</f>
        <v>840</v>
      </c>
      <c r="CK1036">
        <f t="shared" ref="CK1036" si="2663">+AG1036</f>
        <v>275</v>
      </c>
      <c r="CL1036" s="167">
        <f t="shared" ref="CL1036" si="2664">+A1036</f>
        <v>44860</v>
      </c>
      <c r="CM1036">
        <f t="shared" ref="CM1036" si="2665">+AI1036</f>
        <v>7</v>
      </c>
      <c r="CN1036" s="1">
        <f t="shared" ref="CN1036" si="2666">+Z1036</f>
        <v>44860</v>
      </c>
      <c r="CO1036" s="253">
        <f t="shared" ref="CO1036" si="2667">+AD1036</f>
        <v>840</v>
      </c>
      <c r="CP1036" s="1">
        <f t="shared" ref="CP1036" si="2668">+Z1036</f>
        <v>44860</v>
      </c>
      <c r="CQ1036" s="254">
        <f t="shared" ref="CQ1036" si="2669">+AI1036</f>
        <v>7</v>
      </c>
      <c r="CR1036" s="167">
        <f t="shared" ref="CR1036" si="2670">+A1036</f>
        <v>44860</v>
      </c>
      <c r="CS1036">
        <f t="shared" ref="CS1036" si="2671">+AQ1036</f>
        <v>40254</v>
      </c>
      <c r="CT1036">
        <f t="shared" ref="CT1036" si="2672">+AU1036</f>
        <v>52</v>
      </c>
      <c r="CU1036">
        <f t="shared" ref="CU1036" si="2673">+AS1036</f>
        <v>0</v>
      </c>
    </row>
    <row r="1037" spans="1:99" ht="18" customHeight="1" x14ac:dyDescent="0.55000000000000004">
      <c r="A1037" s="167">
        <v>44861</v>
      </c>
      <c r="B1037" s="219">
        <v>48</v>
      </c>
      <c r="C1037" s="142">
        <f t="shared" ref="C1037" si="2674">+B1037+C1036</f>
        <v>25597</v>
      </c>
      <c r="D1037" s="261">
        <f t="shared" ref="D1037" si="2675">+C1037-F1037</f>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2064"/>
        <v>849</v>
      </c>
      <c r="Z1037" s="74">
        <f t="shared" ref="Z1037" si="2676">+A1037</f>
        <v>44861</v>
      </c>
      <c r="AA1037" s="210">
        <f t="shared" ref="AA1037" si="2677">+AF1037+AL1037+AR1037</f>
        <v>8024521</v>
      </c>
      <c r="AB1037" s="210">
        <f t="shared" ref="AB1037" si="2678">+AH1037+AN1037+AT1037</f>
        <v>105171</v>
      </c>
      <c r="AC1037" s="211">
        <f t="shared" ref="AC1037" si="2679">+AJ1037+AP1037+AV1037</f>
        <v>22927</v>
      </c>
      <c r="AD1037" s="170">
        <f t="shared" ref="AD1037" si="2680">+AF1037-AF1036</f>
        <v>766</v>
      </c>
      <c r="AE1037" s="222">
        <f t="shared" ref="AE1037" si="2681">+AE1036+AD1037</f>
        <v>430982</v>
      </c>
      <c r="AF1037" s="143">
        <v>432187</v>
      </c>
      <c r="AG1037" s="171">
        <f t="shared" ref="AG1037" si="2682">+AH1037-AH1036</f>
        <v>222</v>
      </c>
      <c r="AH1037" s="143">
        <v>90642</v>
      </c>
      <c r="AI1037" s="171">
        <f t="shared" ref="AI1037" si="2683">+AJ1037-AJ1036</f>
        <v>8</v>
      </c>
      <c r="AJ1037" s="172">
        <v>10358</v>
      </c>
      <c r="AK1037" s="173">
        <f t="shared" ref="AK1037" si="2684">+AL1037-AL1036</f>
        <v>0</v>
      </c>
      <c r="AL1037" s="143">
        <v>793</v>
      </c>
      <c r="AM1037" s="173">
        <f t="shared" ref="AM1037" si="2685">+AN1037-AN1036</f>
        <v>0</v>
      </c>
      <c r="AN1037" s="143">
        <v>787</v>
      </c>
      <c r="AO1037" s="171">
        <f t="shared" ref="AO1037" si="2686">+AP1037-AP1036</f>
        <v>0</v>
      </c>
      <c r="AP1037" s="174">
        <v>6</v>
      </c>
      <c r="AQ1037" s="173">
        <f t="shared" ref="AQ1037" si="2687">+AR1037-AR1036</f>
        <v>35657</v>
      </c>
      <c r="AR1037" s="143">
        <v>7591541</v>
      </c>
      <c r="AS1037" s="171">
        <f t="shared" ref="AS1037" si="2688">+AT1037-AT1036</f>
        <v>0</v>
      </c>
      <c r="AT1037" s="143">
        <v>13742</v>
      </c>
      <c r="AU1037" s="171">
        <f t="shared" ref="AU1037" si="2689">+AV1037-AV1036</f>
        <v>84</v>
      </c>
      <c r="AV1037" s="175">
        <v>12563</v>
      </c>
      <c r="AW1037" s="217">
        <f t="shared" si="2307"/>
        <v>876</v>
      </c>
      <c r="AX1037" s="216">
        <f t="shared" ref="AX1037" si="2690">+A1037</f>
        <v>44861</v>
      </c>
      <c r="AY1037" s="5">
        <v>6</v>
      </c>
      <c r="AZ1037" s="217">
        <f t="shared" ref="AZ1037" si="2691">+AZ1036+AY1037</f>
        <v>2976</v>
      </c>
      <c r="BA1037" s="217">
        <f t="shared" si="2308"/>
        <v>466</v>
      </c>
      <c r="BB1037" s="119">
        <v>1</v>
      </c>
      <c r="BC1037" s="26">
        <f t="shared" ref="BC1037" si="2692">+BC1036+BB1037</f>
        <v>1673</v>
      </c>
      <c r="BD1037" s="217">
        <f t="shared" si="2309"/>
        <v>501</v>
      </c>
      <c r="BE1037" s="209">
        <f t="shared" si="2632"/>
        <v>44861</v>
      </c>
      <c r="BF1037" s="120">
        <f t="shared" ref="BF1037" si="2693">+B1037</f>
        <v>48</v>
      </c>
      <c r="BG1037" s="120">
        <f t="shared" ref="BG1037" si="2694">+BI1037</f>
        <v>25597</v>
      </c>
      <c r="BH1037" s="209">
        <f t="shared" ref="BH1037" si="2695">+A1037</f>
        <v>44861</v>
      </c>
      <c r="BI1037" s="120">
        <f t="shared" ref="BI1037" si="2696">+C1037</f>
        <v>25597</v>
      </c>
      <c r="BJ1037" s="1">
        <f t="shared" ref="BJ1037" si="2697">+BE1037</f>
        <v>44861</v>
      </c>
      <c r="BK1037">
        <f t="shared" ref="BK1037" si="2698">+BM1037-BL1037</f>
        <v>1123</v>
      </c>
      <c r="BL1037">
        <f t="shared" ref="BL1037" si="2699">+M1037</f>
        <v>121</v>
      </c>
      <c r="BM1037">
        <f t="shared" ref="BM1037" si="2700">+L1037</f>
        <v>1244</v>
      </c>
      <c r="BN1037" s="1">
        <f t="shared" ref="BN1037" si="2701">+BJ1037</f>
        <v>44861</v>
      </c>
      <c r="BO1037">
        <f t="shared" ref="BO1037" si="2702">+BO1033+BM1037</f>
        <v>213089</v>
      </c>
      <c r="BP1037">
        <f t="shared" ref="BP1037" si="2703">+BP1033+BL1037</f>
        <v>12303</v>
      </c>
      <c r="BQ1037" s="167">
        <f t="shared" ref="BQ1037" si="2704">+A1037</f>
        <v>44861</v>
      </c>
      <c r="BR1037">
        <f t="shared" ref="BR1037" si="2705">+AF1037</f>
        <v>432187</v>
      </c>
      <c r="BS1037">
        <f t="shared" ref="BS1037" si="2706">+AH1037</f>
        <v>90642</v>
      </c>
      <c r="BT1037">
        <f t="shared" ref="BT1037" si="2707">+AJ1037</f>
        <v>10358</v>
      </c>
      <c r="BU1037">
        <v>15</v>
      </c>
      <c r="BV1037">
        <f t="shared" ref="BV1037" si="2708">+AD1037</f>
        <v>766</v>
      </c>
      <c r="BW1037">
        <f t="shared" ref="BW1037" si="2709">+BW1033+BV1037</f>
        <v>100502</v>
      </c>
      <c r="BX1037" s="167">
        <f t="shared" ref="BX1037" si="2710">+A1037</f>
        <v>44861</v>
      </c>
      <c r="BY1037">
        <f t="shared" ref="BY1037" si="2711">+AL1037</f>
        <v>793</v>
      </c>
      <c r="BZ1037">
        <f t="shared" ref="BZ1037" si="2712">+AN1037</f>
        <v>787</v>
      </c>
      <c r="CA1037">
        <f t="shared" ref="CA1037" si="2713">+AP1037</f>
        <v>6</v>
      </c>
      <c r="CB1037" s="167">
        <f t="shared" ref="CB1037" si="2714">+A1037</f>
        <v>44861</v>
      </c>
      <c r="CC1037">
        <f t="shared" ref="CC1037" si="2715">+AR1037</f>
        <v>7591541</v>
      </c>
      <c r="CD1037">
        <f t="shared" ref="CD1037" si="2716">+AT1037</f>
        <v>13742</v>
      </c>
      <c r="CE1037">
        <f t="shared" ref="CE1037" si="2717">+AV1037</f>
        <v>12563</v>
      </c>
      <c r="CF1037" s="167">
        <f t="shared" ref="CF1037" si="2718">+A1037</f>
        <v>44861</v>
      </c>
      <c r="CG1037">
        <f t="shared" ref="CG1037" si="2719">+AQ1037</f>
        <v>35657</v>
      </c>
      <c r="CH1037">
        <f t="shared" ref="CH1037" si="2720">+AU1037</f>
        <v>84</v>
      </c>
      <c r="CI1037" s="167">
        <f t="shared" ref="CI1037" si="2721">+A1037</f>
        <v>44861</v>
      </c>
      <c r="CJ1037">
        <f t="shared" ref="CJ1037" si="2722">+AD1037</f>
        <v>766</v>
      </c>
      <c r="CK1037">
        <f t="shared" ref="CK1037" si="2723">+AG1037</f>
        <v>222</v>
      </c>
      <c r="CL1037" s="167">
        <f t="shared" ref="CL1037" si="2724">+A1037</f>
        <v>44861</v>
      </c>
      <c r="CM1037">
        <f t="shared" ref="CM1037" si="2725">+AI1037</f>
        <v>8</v>
      </c>
      <c r="CN1037" s="1">
        <f t="shared" ref="CN1037" si="2726">+Z1037</f>
        <v>44861</v>
      </c>
      <c r="CO1037" s="253">
        <f t="shared" ref="CO1037" si="2727">+AD1037</f>
        <v>766</v>
      </c>
      <c r="CP1037" s="1">
        <f t="shared" ref="CP1037" si="2728">+Z1037</f>
        <v>44861</v>
      </c>
      <c r="CQ1037" s="254">
        <f t="shared" ref="CQ1037" si="2729">+AI1037</f>
        <v>8</v>
      </c>
      <c r="CR1037" s="167">
        <f t="shared" ref="CR1037" si="2730">+A1037</f>
        <v>44861</v>
      </c>
      <c r="CS1037">
        <f t="shared" ref="CS1037" si="2731">+AQ1037</f>
        <v>35657</v>
      </c>
      <c r="CT1037">
        <f t="shared" ref="CT1037" si="2732">+AU1037</f>
        <v>84</v>
      </c>
      <c r="CU1037">
        <f t="shared" ref="CU1037" si="2733">+AS1037</f>
        <v>0</v>
      </c>
    </row>
    <row r="1038" spans="1:99" ht="18" customHeight="1" x14ac:dyDescent="0.55000000000000004">
      <c r="A1038" s="167"/>
      <c r="B1038" s="219"/>
      <c r="C1038" s="142"/>
      <c r="D1038" s="261"/>
      <c r="E1038" s="135"/>
      <c r="F1038" s="135"/>
      <c r="G1038" s="135"/>
      <c r="H1038" s="123"/>
      <c r="I1038" s="135"/>
      <c r="J1038" s="123"/>
      <c r="K1038" s="41"/>
      <c r="L1038" s="134"/>
      <c r="M1038" s="219"/>
      <c r="N1038" s="123"/>
      <c r="O1038" s="123"/>
      <c r="P1038" s="135"/>
      <c r="Q1038" s="135"/>
      <c r="R1038" s="123"/>
      <c r="S1038" s="123"/>
      <c r="T1038" s="135"/>
      <c r="U1038" s="135"/>
      <c r="V1038" s="123"/>
      <c r="W1038" s="41"/>
      <c r="X1038" s="136"/>
      <c r="Y1038" s="4"/>
      <c r="Z1038" s="74"/>
      <c r="AA1038" s="210"/>
      <c r="AB1038" s="210"/>
      <c r="AC1038" s="211"/>
      <c r="AD1038" s="170"/>
      <c r="AE1038" s="222"/>
      <c r="AF1038" s="143"/>
      <c r="AG1038" s="171"/>
      <c r="AH1038" s="143"/>
      <c r="AI1038" s="171"/>
      <c r="AJ1038" s="172"/>
      <c r="AK1038" s="173"/>
      <c r="AL1038" s="143"/>
      <c r="AM1038" s="222"/>
      <c r="AN1038" s="143"/>
      <c r="AO1038" s="171"/>
      <c r="AP1038" s="174"/>
      <c r="AQ1038" s="173"/>
      <c r="AR1038" s="143"/>
      <c r="AS1038" s="171"/>
      <c r="AT1038" s="143"/>
      <c r="AU1038" s="171"/>
      <c r="AV1038" s="175"/>
      <c r="AW1038" s="217"/>
      <c r="AX1038" s="216"/>
      <c r="AY1038" s="5"/>
      <c r="AZ1038" s="217"/>
      <c r="BA1038" s="217"/>
      <c r="BB1038" s="119"/>
      <c r="BC1038" s="26"/>
      <c r="BD1038" s="217"/>
      <c r="BE1038" s="209"/>
      <c r="BF1038" s="120"/>
      <c r="BG1038" s="120"/>
      <c r="BH1038" s="209"/>
      <c r="BI1038" s="120"/>
      <c r="BJ1038" s="1"/>
      <c r="BN1038" s="1"/>
      <c r="BQ1038" s="167"/>
      <c r="BX1038" s="167"/>
      <c r="CB1038" s="167"/>
      <c r="CF1038" s="216"/>
      <c r="CI1038" s="167"/>
      <c r="CL1038" s="167"/>
      <c r="CN1038" s="1"/>
      <c r="CO1038" s="253"/>
      <c r="CP1038" s="1"/>
      <c r="CQ1038" s="254"/>
      <c r="CR1038" s="167"/>
    </row>
    <row r="1039" spans="1:99" ht="18" customHeight="1" x14ac:dyDescent="0.55000000000000004">
      <c r="A1039" s="167"/>
      <c r="B1039" s="219"/>
      <c r="C1039" s="142"/>
      <c r="D1039" s="261"/>
      <c r="E1039" s="135"/>
      <c r="F1039" s="135"/>
      <c r="G1039" s="135"/>
      <c r="H1039" s="123"/>
      <c r="I1039" s="135"/>
      <c r="J1039" s="123"/>
      <c r="K1039" s="41"/>
      <c r="L1039" s="134"/>
      <c r="M1039" s="219"/>
      <c r="N1039" s="123"/>
      <c r="O1039" s="123"/>
      <c r="P1039" s="135"/>
      <c r="Q1039" s="135"/>
      <c r="R1039" s="123"/>
      <c r="S1039" s="123"/>
      <c r="T1039" s="135"/>
      <c r="U1039" s="135"/>
      <c r="V1039" s="123"/>
      <c r="W1039" s="41"/>
      <c r="X1039" s="136"/>
      <c r="Y1039" s="4"/>
      <c r="Z1039" s="74"/>
      <c r="AA1039" s="210"/>
      <c r="AB1039" s="210"/>
      <c r="AC1039" s="211"/>
      <c r="AD1039" s="170"/>
      <c r="AE1039" s="222"/>
      <c r="AF1039" s="143"/>
      <c r="AG1039" s="171"/>
      <c r="AH1039" s="143"/>
      <c r="AI1039" s="171"/>
      <c r="AJ1039" s="172"/>
      <c r="AK1039" s="173"/>
      <c r="AL1039" s="143"/>
      <c r="AM1039" s="171"/>
      <c r="AN1039" s="143"/>
      <c r="AO1039" s="171"/>
      <c r="AP1039" s="174"/>
      <c r="AQ1039" s="173"/>
      <c r="AR1039" s="143"/>
      <c r="AS1039" s="171"/>
      <c r="AT1039" s="143"/>
      <c r="AU1039" s="171"/>
      <c r="AV1039" s="175"/>
      <c r="AW1039" s="217"/>
      <c r="AX1039" s="216"/>
      <c r="AY1039" s="5"/>
      <c r="AZ1039" s="217"/>
      <c r="BA1039" s="217"/>
      <c r="BB1039" s="119"/>
      <c r="BC1039" s="26"/>
      <c r="BD1039" s="217"/>
      <c r="BE1039" s="209"/>
      <c r="BF1039" s="120"/>
      <c r="BG1039" s="120"/>
      <c r="BH1039" s="209"/>
      <c r="BI1039" s="120"/>
      <c r="BJ1039" s="1"/>
      <c r="BN1039" s="1"/>
      <c r="BQ1039" s="167"/>
      <c r="BX1039" s="167"/>
      <c r="CB1039" s="167"/>
      <c r="CE1039">
        <f>+AV1039</f>
        <v>0</v>
      </c>
      <c r="CF1039" s="216"/>
      <c r="CI1039" s="167"/>
      <c r="CL1039" s="167"/>
      <c r="CN1039" s="1"/>
      <c r="CO1039" s="253"/>
      <c r="CP1039" s="1"/>
      <c r="CQ1039" s="254"/>
      <c r="CR1039" s="167"/>
    </row>
    <row r="1040" spans="1:99" ht="18" customHeight="1" x14ac:dyDescent="0.55000000000000004">
      <c r="A1040" s="167"/>
      <c r="B1040" s="219"/>
      <c r="C1040" s="142"/>
      <c r="D1040" s="142"/>
      <c r="E1040" s="135"/>
      <c r="F1040" s="135"/>
      <c r="G1040" s="135"/>
      <c r="H1040" s="123"/>
      <c r="I1040" s="135"/>
      <c r="J1040" s="123"/>
      <c r="K1040" s="41"/>
      <c r="L1040" s="134"/>
      <c r="M1040" s="135"/>
      <c r="N1040" s="123"/>
      <c r="O1040" s="123"/>
      <c r="P1040" s="135"/>
      <c r="Q1040" s="135"/>
      <c r="R1040" s="123"/>
      <c r="S1040" s="123"/>
      <c r="T1040" s="135"/>
      <c r="U1040" s="135"/>
      <c r="V1040" s="123"/>
      <c r="W1040" s="41"/>
      <c r="X1040" s="136"/>
      <c r="Y1040" s="4"/>
      <c r="Z1040" s="74"/>
      <c r="AA1040" s="210"/>
      <c r="AB1040" s="210"/>
      <c r="AC1040" s="211"/>
      <c r="AD1040" s="170"/>
      <c r="AE1040" s="222"/>
      <c r="AF1040" s="143"/>
      <c r="AG1040" s="171"/>
      <c r="AH1040" s="143"/>
      <c r="AI1040" s="171"/>
      <c r="AJ1040" s="172"/>
      <c r="AK1040" s="173"/>
      <c r="AL1040" s="143"/>
      <c r="AM1040" s="171"/>
      <c r="AN1040" s="143"/>
      <c r="AO1040" s="171"/>
      <c r="AP1040" s="174"/>
      <c r="AQ1040" s="173"/>
      <c r="AR1040" s="143"/>
      <c r="AS1040" s="171"/>
      <c r="AT1040" s="143"/>
      <c r="AU1040" s="171"/>
      <c r="AV1040" s="175"/>
      <c r="AW1040" s="217"/>
      <c r="AX1040" s="216"/>
      <c r="AY1040" s="5"/>
      <c r="AZ1040" s="217"/>
      <c r="BA1040" s="217"/>
      <c r="BB1040" s="119"/>
      <c r="BC1040" s="26"/>
      <c r="BD1040" s="217"/>
      <c r="BE1040" s="209"/>
      <c r="BF1040" s="120"/>
      <c r="BG1040" s="120"/>
      <c r="BH1040" s="209"/>
      <c r="BI1040" s="120"/>
      <c r="BJ1040" s="1"/>
      <c r="BN1040" s="1"/>
      <c r="BQ1040" s="167"/>
      <c r="BX1040" s="167"/>
      <c r="CB1040" s="167"/>
      <c r="CI1040" s="167"/>
      <c r="CL1040" s="167"/>
      <c r="CN1040" s="1"/>
      <c r="CO1040" s="253"/>
      <c r="CP1040" s="1"/>
      <c r="CQ1040" s="254"/>
      <c r="CR1040" s="167"/>
    </row>
    <row r="1041" spans="1:74" ht="7" customHeight="1" thickBot="1" x14ac:dyDescent="0.6">
      <c r="A1041" s="65"/>
      <c r="B1041" s="134"/>
      <c r="C1041" s="142"/>
      <c r="D1041" s="135"/>
      <c r="E1041" s="135"/>
      <c r="F1041" s="135"/>
      <c r="G1041" s="135"/>
      <c r="H1041" s="123"/>
      <c r="I1041" s="135"/>
      <c r="J1041" s="123"/>
      <c r="K1041" s="136"/>
      <c r="L1041" s="134"/>
      <c r="M1041" s="135"/>
      <c r="N1041" s="123"/>
      <c r="O1041" s="123"/>
      <c r="P1041" s="135"/>
      <c r="Q1041" s="135"/>
      <c r="R1041" s="123"/>
      <c r="S1041" s="123"/>
      <c r="T1041" s="135"/>
      <c r="U1041" s="135"/>
      <c r="V1041" s="123"/>
      <c r="W1041" s="41"/>
      <c r="X1041" s="136"/>
      <c r="Z1041" s="65"/>
      <c r="AA1041" s="63"/>
      <c r="AB1041" s="63"/>
      <c r="AC1041" s="63"/>
      <c r="AD1041" s="170"/>
      <c r="AE1041" s="222"/>
      <c r="AF1041" s="143"/>
      <c r="AG1041" s="171"/>
      <c r="AH1041" s="143"/>
      <c r="AI1041" s="171"/>
      <c r="AJ1041" s="172"/>
      <c r="AK1041" s="173"/>
      <c r="AL1041" s="143"/>
      <c r="AM1041" s="171"/>
      <c r="AN1041" s="143"/>
      <c r="AO1041" s="171"/>
      <c r="AP1041" s="174"/>
      <c r="AQ1041" s="173"/>
      <c r="AR1041" s="143"/>
      <c r="AS1041" s="171"/>
      <c r="AT1041" s="143"/>
      <c r="AU1041" s="171"/>
      <c r="AV1041" s="175"/>
    </row>
    <row r="1042" spans="1:74" x14ac:dyDescent="0.55000000000000004">
      <c r="B1042" s="44"/>
      <c r="C1042" s="44"/>
      <c r="D1042" s="44"/>
      <c r="E1042" s="44"/>
      <c r="F1042" s="44"/>
      <c r="G1042" s="44"/>
      <c r="H1042" s="44"/>
      <c r="I1042" s="44"/>
      <c r="J1042" s="44"/>
      <c r="K1042" s="44"/>
      <c r="L1042" s="44"/>
      <c r="M1042" s="44"/>
      <c r="N1042" s="44"/>
      <c r="O1042" s="44"/>
      <c r="P1042" s="44"/>
      <c r="Q1042" s="44"/>
      <c r="R1042" s="44"/>
      <c r="S1042" s="44"/>
      <c r="T1042" s="44"/>
      <c r="U1042" s="44"/>
      <c r="V1042" s="44"/>
      <c r="W1042" s="44"/>
      <c r="X1042" s="44"/>
      <c r="Y1042" s="44"/>
      <c r="AE1042">
        <f>SUM(AD443:AD448)</f>
        <v>190</v>
      </c>
      <c r="AY1042" s="44" t="s">
        <v>474</v>
      </c>
      <c r="BB1042" s="44" t="s">
        <v>473</v>
      </c>
      <c r="BV1042">
        <f>SUM(BV442:BV1041)</f>
        <v>421037</v>
      </c>
    </row>
    <row r="1043" spans="1:74" x14ac:dyDescent="0.55000000000000004">
      <c r="B1043">
        <f>SUM(B554:B584)</f>
        <v>832</v>
      </c>
      <c r="AA1043" s="263">
        <f>+AA881-AA880</f>
        <v>82409</v>
      </c>
      <c r="AE1043">
        <f>SUM(AD797:AD1040)</f>
        <v>352066</v>
      </c>
      <c r="AG1043">
        <f>40317-40254</f>
        <v>63</v>
      </c>
      <c r="AI1043" s="236">
        <f>SUM(AI189:AI558)</f>
        <v>205</v>
      </c>
      <c r="AJ1043">
        <f>SUM(AI797:AI1040)</f>
        <v>9614</v>
      </c>
      <c r="AK1043">
        <f>SUM(AK907:AK1039)</f>
        <v>710</v>
      </c>
      <c r="AT1043" s="44">
        <f>SUM(AU908:AU1039)</f>
        <v>7342</v>
      </c>
      <c r="AU1043">
        <f>SUM(AU889:AU918)</f>
        <v>4396</v>
      </c>
      <c r="AV1043">
        <f>SUM(AU854:AU1040)</f>
        <v>11707</v>
      </c>
      <c r="AY1043" s="44">
        <f>SUM(AY359:AY413)</f>
        <v>69</v>
      </c>
      <c r="BB1043" s="44">
        <f>SUM(BB374:BB413)</f>
        <v>941</v>
      </c>
    </row>
    <row r="1044" spans="1:74" x14ac:dyDescent="0.55000000000000004">
      <c r="L1044">
        <f>SUM(L97:L1043)</f>
        <v>802368</v>
      </c>
      <c r="P1044">
        <f>SUM(P97:P1043)</f>
        <v>36402</v>
      </c>
      <c r="AD1044">
        <f>SUM(AD188:AD194)</f>
        <v>82</v>
      </c>
      <c r="AG1044">
        <f>840+40254</f>
        <v>41094</v>
      </c>
      <c r="AJ1044">
        <f>SUM(AI797:AI827)</f>
        <v>7081</v>
      </c>
      <c r="AV1044">
        <f>SUM(AU797:AU827)</f>
        <v>0</v>
      </c>
      <c r="AY1044" s="44" t="s">
        <v>685</v>
      </c>
    </row>
    <row r="1045" spans="1:74" ht="15" customHeight="1" x14ac:dyDescent="0.55000000000000004">
      <c r="A1045" s="119"/>
      <c r="D1045">
        <f>SUM(B229:B259)</f>
        <v>435</v>
      </c>
      <c r="Z1045" s="119"/>
      <c r="AA1045" s="119"/>
      <c r="AB1045" s="119"/>
      <c r="AC1045" s="119"/>
      <c r="AJ1045">
        <f>SUM(AI828:AI857)</f>
        <v>1483</v>
      </c>
      <c r="AV1045">
        <f>SUM(AU828:AU857)</f>
        <v>12</v>
      </c>
      <c r="AY1045" s="44">
        <f>SUM(AY581:AY1041)</f>
        <v>2566</v>
      </c>
    </row>
    <row r="1046" spans="1:74" x14ac:dyDescent="0.55000000000000004">
      <c r="AB1046" s="44" t="s">
        <v>827</v>
      </c>
      <c r="AD1046" s="44">
        <f>SUM(AD810:AD816)</f>
        <v>17671</v>
      </c>
      <c r="AH1046" s="4">
        <f>SUM(AD797:AD827)</f>
        <v>206192</v>
      </c>
      <c r="AI1046" s="5" t="s">
        <v>949</v>
      </c>
      <c r="AJ1046" s="4">
        <f>SUM(AI797:AI827)</f>
        <v>7081</v>
      </c>
      <c r="AN1046" s="227">
        <f>SUM(AK797:AK827)</f>
        <v>1</v>
      </c>
      <c r="AO1046" s="231" t="s">
        <v>949</v>
      </c>
      <c r="AP1046" s="227">
        <f>SUM(AO797:AO827)</f>
        <v>0</v>
      </c>
      <c r="AT1046" s="26">
        <f>SUM(AQ797:AQ827)</f>
        <v>2905</v>
      </c>
      <c r="AU1046" s="218" t="s">
        <v>949</v>
      </c>
      <c r="AV1046" s="26">
        <f>SUM(AU797:AU827)</f>
        <v>0</v>
      </c>
    </row>
    <row r="1047" spans="1:74" x14ac:dyDescent="0.55000000000000004">
      <c r="AH1047" s="4">
        <f>SUM(AD828:AD857)</f>
        <v>44357</v>
      </c>
      <c r="AI1047" s="5" t="s">
        <v>948</v>
      </c>
      <c r="AJ1047" s="4">
        <f>SUM(AI828:AI857)</f>
        <v>1483</v>
      </c>
      <c r="AN1047" s="227">
        <f>SUM(AK828:AK857)</f>
        <v>0</v>
      </c>
      <c r="AO1047" s="231" t="s">
        <v>948</v>
      </c>
      <c r="AP1047" s="227">
        <f>SUM(AO828:AO857)</f>
        <v>0</v>
      </c>
      <c r="AT1047" s="26">
        <f>SUM(AQ828:AQ857)</f>
        <v>92489</v>
      </c>
      <c r="AU1047" s="218" t="s">
        <v>948</v>
      </c>
      <c r="AV1047" s="26">
        <f>SUM(AU828:AU857)</f>
        <v>12</v>
      </c>
    </row>
    <row r="1048" spans="1:74" x14ac:dyDescent="0.55000000000000004">
      <c r="AH1048" s="4">
        <f>SUM(AD858:AD888)</f>
        <v>1728</v>
      </c>
      <c r="AI1048" s="5" t="s">
        <v>914</v>
      </c>
      <c r="AJ1048" s="4">
        <f>SUM(AI858:AI888)</f>
        <v>70</v>
      </c>
      <c r="AN1048" s="227">
        <f>SUM(AK858:AK888)</f>
        <v>1</v>
      </c>
      <c r="AO1048" s="231" t="s">
        <v>914</v>
      </c>
      <c r="AP1048" s="227">
        <f>SUM(AO858:AO888)</f>
        <v>0</v>
      </c>
      <c r="AT1048" s="26">
        <f>SUM(AQ858:AQ888)</f>
        <v>1917100</v>
      </c>
      <c r="AU1048" s="218" t="s">
        <v>914</v>
      </c>
      <c r="AV1048" s="26">
        <f>SUM(AU858:AU888)</f>
        <v>1390</v>
      </c>
    </row>
    <row r="1049" spans="1:74" x14ac:dyDescent="0.55000000000000004">
      <c r="AH1049" s="4">
        <f>SUM(AD889:AD918)</f>
        <v>5667</v>
      </c>
      <c r="AI1049" s="5" t="s">
        <v>947</v>
      </c>
      <c r="AJ1049" s="4">
        <f>SUM(AI889:AI918)</f>
        <v>23</v>
      </c>
      <c r="AN1049" s="227">
        <f>SUM(AK889:AK918)</f>
        <v>181</v>
      </c>
      <c r="AO1049" s="231" t="s">
        <v>947</v>
      </c>
      <c r="AP1049" s="227">
        <f>SUM(AO889:AO918)</f>
        <v>0</v>
      </c>
      <c r="AT1049" s="26">
        <f>SUM(AQ889:AQ918)</f>
        <v>1734300</v>
      </c>
      <c r="AU1049" s="218" t="s">
        <v>947</v>
      </c>
      <c r="AV1049" s="26">
        <f>SUM(AU889:AU918)</f>
        <v>4396</v>
      </c>
    </row>
    <row r="1050" spans="1:74" x14ac:dyDescent="0.55000000000000004">
      <c r="AH1050" s="4">
        <f>SUM(AD919:AD949)</f>
        <v>17832</v>
      </c>
      <c r="AI1050" s="5" t="s">
        <v>966</v>
      </c>
      <c r="AJ1050" s="4">
        <f>SUM(AI919:AI949)</f>
        <v>102</v>
      </c>
      <c r="AN1050" s="227">
        <f>SUM(AK919:AK949)</f>
        <v>527</v>
      </c>
      <c r="AO1050" s="231" t="s">
        <v>966</v>
      </c>
      <c r="AP1050" s="227">
        <f>SUM(AO919:AO949)</f>
        <v>6</v>
      </c>
      <c r="AT1050" s="26">
        <f>SUM(AQ919:AQ949)</f>
        <v>820902</v>
      </c>
      <c r="AU1050" s="218" t="s">
        <v>966</v>
      </c>
      <c r="AV1050" s="26">
        <f>SUM(AU919:AU949)</f>
        <v>2276</v>
      </c>
    </row>
    <row r="1051" spans="1:74" x14ac:dyDescent="0.55000000000000004">
      <c r="AH1051" s="4">
        <f>SUM(AD950:AD980)</f>
        <v>29892</v>
      </c>
      <c r="AI1051" s="5" t="s">
        <v>978</v>
      </c>
      <c r="AJ1051" s="4">
        <f>SUM(AI950:AI980)</f>
        <v>187</v>
      </c>
      <c r="AN1051" s="227">
        <f>SUM(AK950:AK980)</f>
        <v>2</v>
      </c>
      <c r="AO1051" s="231" t="s">
        <v>978</v>
      </c>
      <c r="AP1051" s="227">
        <f>SUM(AO950:AO980)</f>
        <v>0</v>
      </c>
      <c r="AT1051" s="26">
        <f>SUM(AQ950:AQ980)</f>
        <v>719844</v>
      </c>
      <c r="AU1051" s="218" t="s">
        <v>978</v>
      </c>
      <c r="AV1051" s="26">
        <f>SUM(AU950:AU980)</f>
        <v>987</v>
      </c>
    </row>
    <row r="1052" spans="1:74" x14ac:dyDescent="0.55000000000000004">
      <c r="AH1052" s="4">
        <f>SUM(AD981:AD1010)</f>
        <v>28866</v>
      </c>
      <c r="AI1052" s="5" t="s">
        <v>979</v>
      </c>
      <c r="AJ1052" s="4">
        <f>SUM(AI981:AI1010)</f>
        <v>471</v>
      </c>
      <c r="AN1052" s="227">
        <f>SUM(AK981:AK1010)</f>
        <v>0</v>
      </c>
      <c r="AO1052" s="231" t="s">
        <v>979</v>
      </c>
      <c r="AP1052" s="227">
        <f>SUM(AO981:AO1010)</f>
        <v>0</v>
      </c>
      <c r="AT1052" s="26">
        <f>SUM(AQ981:AQ1010)</f>
        <v>1153371</v>
      </c>
      <c r="AU1052" s="218" t="s">
        <v>979</v>
      </c>
      <c r="AV1052"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12"/>
  <sheetViews>
    <sheetView zoomScale="115" zoomScaleNormal="115" workbookViewId="0">
      <pane xSplit="3" ySplit="1" topLeftCell="D789" activePane="bottomRight" state="frozen"/>
      <selection pane="topRight" activeCell="C1" sqref="C1"/>
      <selection pane="bottomLeft" activeCell="A2" sqref="A2"/>
      <selection pane="bottomRight" activeCell="D800" sqref="D800"/>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f t="shared" ref="B799" si="229">SUM(D799:AG799)-J799</f>
        <v>38</v>
      </c>
      <c r="C799" s="114">
        <v>44860</v>
      </c>
      <c r="D799" s="100">
        <v>5</v>
      </c>
      <c r="E799" s="100">
        <v>5</v>
      </c>
      <c r="F799" s="100">
        <v>2</v>
      </c>
      <c r="I799" s="100">
        <v>16</v>
      </c>
      <c r="J799" s="265">
        <f t="shared" ref="J799" si="230">SUM(K799:AF799)</f>
        <v>10</v>
      </c>
      <c r="K799" s="100">
        <v>3</v>
      </c>
      <c r="V799" s="100">
        <v>3</v>
      </c>
      <c r="Z799" s="100">
        <v>1</v>
      </c>
      <c r="AB799" s="100">
        <v>1</v>
      </c>
      <c r="AD799" s="100">
        <v>1</v>
      </c>
      <c r="AF799" s="100">
        <v>1</v>
      </c>
      <c r="AG799" s="266"/>
      <c r="AH799" s="114">
        <f t="shared" ref="AH799" si="231">+C799</f>
        <v>44860</v>
      </c>
      <c r="AI799" s="267">
        <f t="shared" ref="AI799" si="232">+AL799-AJ799-AK799</f>
        <v>33</v>
      </c>
      <c r="AJ799" s="267">
        <f t="shared" ref="AJ799" si="233">+H799</f>
        <v>0</v>
      </c>
      <c r="AK799" s="100">
        <f t="shared" ref="AK799" si="234">+D799</f>
        <v>5</v>
      </c>
      <c r="AL799" s="267">
        <f t="shared" ref="AL799" si="235">+B799</f>
        <v>38</v>
      </c>
    </row>
    <row r="800" spans="2:38" s="100" customFormat="1" ht="17.5" customHeight="1" x14ac:dyDescent="0.55000000000000004">
      <c r="B800" s="265">
        <f t="shared" ref="B800" si="236">SUM(D800:AG800)-J800</f>
        <v>48</v>
      </c>
      <c r="C800" s="114">
        <v>44861</v>
      </c>
      <c r="D800" s="100">
        <v>4</v>
      </c>
      <c r="E800" s="100">
        <v>11</v>
      </c>
      <c r="F800" s="100">
        <v>7</v>
      </c>
      <c r="H800" s="100">
        <v>4</v>
      </c>
      <c r="I800" s="100">
        <v>13</v>
      </c>
      <c r="J800" s="265">
        <f t="shared" ref="J800" si="237">SUM(K800:AF800)</f>
        <v>9</v>
      </c>
      <c r="K800" s="100">
        <v>5</v>
      </c>
      <c r="V800" s="100">
        <v>2</v>
      </c>
      <c r="Z800" s="100">
        <v>1</v>
      </c>
      <c r="AD800" s="100">
        <v>1</v>
      </c>
      <c r="AG800" s="266"/>
      <c r="AH800" s="114">
        <f t="shared" ref="AH800" si="238">+C800</f>
        <v>44861</v>
      </c>
      <c r="AI800" s="267">
        <f t="shared" ref="AI800" si="239">+AL800-AJ800-AK800</f>
        <v>40</v>
      </c>
      <c r="AJ800" s="267">
        <f t="shared" ref="AJ800" si="240">+H800</f>
        <v>4</v>
      </c>
      <c r="AK800" s="100">
        <f t="shared" ref="AK800" si="241">+D800</f>
        <v>4</v>
      </c>
      <c r="AL800" s="267">
        <f t="shared" ref="AL800" si="242">+B800</f>
        <v>48</v>
      </c>
    </row>
    <row r="801" spans="2:39" s="100" customFormat="1" ht="17.5" customHeight="1" x14ac:dyDescent="0.55000000000000004">
      <c r="B801" s="265"/>
      <c r="C801" s="114"/>
      <c r="J801" s="265"/>
      <c r="AG801" s="266"/>
      <c r="AH801" s="114"/>
      <c r="AI801" s="267"/>
      <c r="AJ801" s="267"/>
      <c r="AL801" s="267"/>
    </row>
    <row r="802" spans="2:39" s="100" customFormat="1" ht="17.5" customHeight="1" x14ac:dyDescent="0.55000000000000004">
      <c r="B802" s="265"/>
      <c r="C802" s="114"/>
      <c r="J802" s="265"/>
      <c r="AG802" s="266"/>
      <c r="AH802" s="114"/>
      <c r="AI802" s="267"/>
      <c r="AJ802" s="267"/>
      <c r="AL802" s="267"/>
    </row>
    <row r="803" spans="2:39" ht="17.5" customHeight="1" x14ac:dyDescent="0.55000000000000004">
      <c r="B803" s="242"/>
      <c r="C803" s="1"/>
      <c r="E803" s="258"/>
      <c r="J803" s="242"/>
      <c r="AH803" s="1"/>
      <c r="AI803" s="243"/>
      <c r="AJ803" s="243"/>
    </row>
    <row r="804" spans="2:39" x14ac:dyDescent="0.55000000000000004">
      <c r="B804" s="219"/>
      <c r="C804" s="1"/>
      <c r="AH804" s="249">
        <v>1</v>
      </c>
    </row>
    <row r="805" spans="2:39" s="241" customFormat="1" ht="5" customHeight="1" x14ac:dyDescent="0.55000000000000004">
      <c r="B805" s="240"/>
      <c r="C805" s="239"/>
      <c r="AG805" s="4"/>
    </row>
    <row r="806" spans="2:39" ht="5.5" customHeight="1" x14ac:dyDescent="0.55000000000000004">
      <c r="B806" s="4"/>
      <c r="C806" s="1"/>
    </row>
    <row r="807" spans="2:39" x14ac:dyDescent="0.55000000000000004">
      <c r="B807">
        <f>SUM(B2:B806)</f>
        <v>23252</v>
      </c>
      <c r="C807" s="1" t="s">
        <v>348</v>
      </c>
      <c r="D807" s="26">
        <f t="shared" ref="D807:J807" si="243">SUM(D2:D806)</f>
        <v>5038</v>
      </c>
      <c r="E807" s="26">
        <f t="shared" si="243"/>
        <v>5460</v>
      </c>
      <c r="F807" s="26">
        <f t="shared" si="243"/>
        <v>1723</v>
      </c>
      <c r="G807">
        <f t="shared" si="243"/>
        <v>1030</v>
      </c>
      <c r="H807">
        <f t="shared" si="243"/>
        <v>1714</v>
      </c>
      <c r="I807" s="26">
        <f t="shared" si="243"/>
        <v>2458</v>
      </c>
      <c r="J807" s="26">
        <f t="shared" si="243"/>
        <v>5829</v>
      </c>
      <c r="K807">
        <f t="shared" ref="K807:AF807" si="244">SUM(K2:K806)</f>
        <v>1116</v>
      </c>
      <c r="L807">
        <f t="shared" si="244"/>
        <v>16</v>
      </c>
      <c r="M807">
        <f t="shared" si="244"/>
        <v>139</v>
      </c>
      <c r="N807">
        <f t="shared" si="244"/>
        <v>109</v>
      </c>
      <c r="O807" s="26">
        <f t="shared" si="244"/>
        <v>492</v>
      </c>
      <c r="P807">
        <f t="shared" si="244"/>
        <v>22</v>
      </c>
      <c r="Q807">
        <f t="shared" si="244"/>
        <v>26</v>
      </c>
      <c r="R807">
        <f t="shared" si="244"/>
        <v>223</v>
      </c>
      <c r="S807">
        <f t="shared" si="244"/>
        <v>149</v>
      </c>
      <c r="T807">
        <f t="shared" si="244"/>
        <v>134</v>
      </c>
      <c r="U807">
        <f t="shared" si="244"/>
        <v>152</v>
      </c>
      <c r="V807">
        <f t="shared" si="244"/>
        <v>393</v>
      </c>
      <c r="W807">
        <f t="shared" si="244"/>
        <v>36</v>
      </c>
      <c r="X807">
        <f t="shared" si="244"/>
        <v>75</v>
      </c>
      <c r="Y807">
        <f t="shared" si="244"/>
        <v>270</v>
      </c>
      <c r="Z807">
        <f t="shared" si="244"/>
        <v>320</v>
      </c>
      <c r="AA807">
        <f t="shared" si="244"/>
        <v>1</v>
      </c>
      <c r="AB807">
        <f t="shared" si="244"/>
        <v>571</v>
      </c>
      <c r="AC807">
        <f t="shared" si="244"/>
        <v>76</v>
      </c>
      <c r="AD807">
        <f t="shared" si="244"/>
        <v>856</v>
      </c>
      <c r="AF807">
        <f t="shared" si="244"/>
        <v>645</v>
      </c>
      <c r="AM807" s="243"/>
    </row>
    <row r="808" spans="2:39" x14ac:dyDescent="0.55000000000000004">
      <c r="C808" s="1"/>
    </row>
    <row r="809" spans="2:39" ht="5" customHeight="1" x14ac:dyDescent="0.55000000000000004">
      <c r="C809" s="1"/>
    </row>
    <row r="812" spans="2:39" x14ac:dyDescent="0.55000000000000004">
      <c r="B812" s="219"/>
      <c r="K81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L84" sqref="L8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45"/>
  <sheetViews>
    <sheetView topLeftCell="A2" workbookViewId="0">
      <pane xSplit="2" ySplit="2" topLeftCell="C836" activePane="bottomRight" state="frozen"/>
      <selection activeCell="O24" sqref="O24"/>
      <selection pane="topRight" activeCell="O24" sqref="O24"/>
      <selection pane="bottomLeft" activeCell="O24" sqref="O24"/>
      <selection pane="bottomRight" activeCell="D843" sqref="D84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41" si="350">+A804+1</f>
        <v>807</v>
      </c>
      <c r="B805" s="228"/>
      <c r="C805" s="44"/>
      <c r="D805" t="s">
        <v>333</v>
      </c>
      <c r="E805">
        <v>24</v>
      </c>
      <c r="F805">
        <f t="shared" ref="F805:F841"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6" customHeight="1" x14ac:dyDescent="0.55000000000000004">
      <c r="A840">
        <f t="shared" si="350"/>
        <v>842</v>
      </c>
      <c r="B840" s="228"/>
      <c r="C840" s="44"/>
      <c r="D840" t="s">
        <v>387</v>
      </c>
      <c r="E840">
        <v>24</v>
      </c>
      <c r="F840">
        <f t="shared" si="351"/>
        <v>734</v>
      </c>
      <c r="G840" s="1">
        <v>44860</v>
      </c>
      <c r="H840" s="272">
        <v>11</v>
      </c>
      <c r="I840" s="227">
        <f t="shared" ref="I840" si="530">+I838+H840</f>
        <v>1391</v>
      </c>
      <c r="J840" s="119"/>
      <c r="K840" s="232">
        <f t="shared" ref="K840" si="531">+K838+J840</f>
        <v>977</v>
      </c>
      <c r="L840" s="232">
        <f t="shared" ref="L840" si="532">+L838+J840</f>
        <v>78</v>
      </c>
      <c r="M840" s="4"/>
      <c r="N840" s="232">
        <f t="shared" ref="N840" si="533">+N838+M840</f>
        <v>3</v>
      </c>
      <c r="O840" s="273">
        <v>114</v>
      </c>
      <c r="P840" s="119"/>
      <c r="Q840" s="5"/>
      <c r="R840" s="248">
        <f t="shared" ref="R840" si="534">+R838+Q840</f>
        <v>352</v>
      </c>
      <c r="S840" s="218">
        <f t="shared" ref="S840" si="535">+S838+Q840</f>
        <v>591</v>
      </c>
      <c r="T840" s="233">
        <f t="shared" ref="T840" si="536">+T838+O840-P840-Q840</f>
        <v>4285</v>
      </c>
      <c r="U840" s="250">
        <f t="shared" ref="U840" si="537">+G840</f>
        <v>44860</v>
      </c>
      <c r="V840" s="4">
        <f t="shared" ref="V840" si="538">+H840</f>
        <v>11</v>
      </c>
      <c r="W840" s="26">
        <f t="shared" ref="W840" si="539">+I840</f>
        <v>1391</v>
      </c>
      <c r="X840" s="233">
        <f t="shared" ref="X840" si="540">+X838+V840-J840</f>
        <v>410</v>
      </c>
      <c r="Y840" s="4">
        <f t="shared" ref="Y840" si="541">+O840</f>
        <v>114</v>
      </c>
      <c r="Z840" s="230">
        <f t="shared" ref="Z840" si="542">+Z838+Y840-P840-Q840</f>
        <v>4285</v>
      </c>
    </row>
    <row r="841" spans="1:26" ht="26" customHeight="1" x14ac:dyDescent="0.55000000000000004">
      <c r="A841">
        <f t="shared" si="350"/>
        <v>843</v>
      </c>
      <c r="B841" s="228"/>
      <c r="C841" s="44"/>
      <c r="D841" t="s">
        <v>389</v>
      </c>
      <c r="E841">
        <v>24</v>
      </c>
      <c r="F841">
        <f t="shared" si="351"/>
        <v>734</v>
      </c>
      <c r="G841" s="1">
        <v>44861</v>
      </c>
      <c r="H841" s="272">
        <v>12</v>
      </c>
      <c r="I841" s="227">
        <f t="shared" ref="I841" si="543">+I839+H841</f>
        <v>1403</v>
      </c>
      <c r="J841" s="119"/>
      <c r="K841" s="232">
        <f t="shared" ref="K841" si="544">+K839+J841</f>
        <v>977</v>
      </c>
      <c r="L841" s="232">
        <f t="shared" ref="L841" si="545">+L839+J841</f>
        <v>78</v>
      </c>
      <c r="M841" s="4"/>
      <c r="N841" s="232">
        <f t="shared" ref="N841" si="546">+N839+M841</f>
        <v>3</v>
      </c>
      <c r="O841" s="273">
        <v>110</v>
      </c>
      <c r="P841" s="119"/>
      <c r="Q841" s="5"/>
      <c r="R841" s="248">
        <f t="shared" ref="R841" si="547">+R839+Q841</f>
        <v>352</v>
      </c>
      <c r="S841" s="218">
        <f t="shared" ref="S841" si="548">+S839+Q841</f>
        <v>591</v>
      </c>
      <c r="T841" s="233">
        <f t="shared" ref="T841" si="549">+T839+O841-P841-Q841</f>
        <v>4632</v>
      </c>
      <c r="U841" s="250">
        <f t="shared" ref="U841" si="550">+G841</f>
        <v>44861</v>
      </c>
      <c r="V841" s="4">
        <f t="shared" ref="V841" si="551">+H841</f>
        <v>12</v>
      </c>
      <c r="W841" s="26">
        <f t="shared" ref="W841" si="552">+I841</f>
        <v>1403</v>
      </c>
      <c r="X841" s="233">
        <f t="shared" ref="X841" si="553">+X839+V841-J841</f>
        <v>422</v>
      </c>
      <c r="Y841" s="4">
        <f t="shared" ref="Y841" si="554">+O841</f>
        <v>110</v>
      </c>
      <c r="Z841" s="230">
        <f t="shared" ref="Z841" si="555">+Z839+Y841-P841-Q841</f>
        <v>4632</v>
      </c>
    </row>
    <row r="842" spans="1:26" ht="24" customHeight="1" x14ac:dyDescent="0.55000000000000004">
      <c r="B842" s="228"/>
      <c r="C842" s="44"/>
      <c r="G842" s="1"/>
      <c r="H842" s="119"/>
      <c r="I842" s="227"/>
      <c r="J842" s="119"/>
      <c r="K842" s="232"/>
      <c r="L842" s="271"/>
      <c r="M842" s="4"/>
      <c r="N842" s="232"/>
      <c r="O842" s="119"/>
      <c r="P842" s="119"/>
      <c r="Q842" s="5"/>
      <c r="R842" s="248"/>
      <c r="S842" s="218"/>
      <c r="T842" s="233"/>
      <c r="U842" s="250"/>
      <c r="V842" s="4"/>
      <c r="W842" s="26"/>
      <c r="X842" s="233"/>
      <c r="Y842" s="4"/>
      <c r="Z842" s="230"/>
    </row>
    <row r="843" spans="1:26" ht="24" customHeight="1" x14ac:dyDescent="0.55000000000000004">
      <c r="B843" s="228"/>
      <c r="C843" s="44"/>
      <c r="G843" s="1"/>
      <c r="H843" s="119"/>
      <c r="I843" s="227"/>
      <c r="J843" s="119"/>
      <c r="K843" s="232"/>
      <c r="L843" s="271"/>
      <c r="M843" s="4"/>
      <c r="N843" s="232"/>
      <c r="O843" s="119"/>
      <c r="P843" s="119"/>
      <c r="Q843" s="5"/>
      <c r="R843" s="248"/>
      <c r="S843" s="218"/>
      <c r="T843" s="233"/>
      <c r="U843" s="250"/>
      <c r="V843" s="4"/>
      <c r="W843" s="26"/>
      <c r="X843" s="233"/>
      <c r="Y843" s="4"/>
      <c r="Z843" s="230"/>
    </row>
    <row r="844" spans="1:26" x14ac:dyDescent="0.55000000000000004">
      <c r="B844" s="228"/>
      <c r="C844" s="44"/>
      <c r="G844" s="1"/>
      <c r="H844" s="44"/>
      <c r="J844" s="44"/>
      <c r="K844" s="256"/>
      <c r="L844" s="256"/>
      <c r="N844" s="256"/>
      <c r="O844" s="44"/>
      <c r="Q844" s="34"/>
      <c r="R844" s="257"/>
      <c r="S844" s="34"/>
      <c r="T844" s="44"/>
      <c r="U844" s="1"/>
    </row>
    <row r="845"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2022-10-28T07:56:08Z</dcterms:modified>
</cp:coreProperties>
</file>