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9535DB7-808D-4E83-B22E-3067C4032C2F}"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1016" i="2" l="1"/>
  <c r="AA1016" i="2"/>
  <c r="Z1016" i="2"/>
  <c r="Y1016" i="2"/>
  <c r="X1016" i="2"/>
  <c r="W1016" i="2"/>
  <c r="CU1015" i="5"/>
  <c r="CT1015" i="5"/>
  <c r="CS1015" i="5"/>
  <c r="CR1015" i="5"/>
  <c r="CQ1015" i="5"/>
  <c r="CP1015" i="5"/>
  <c r="CO1015" i="5"/>
  <c r="CN1015" i="5"/>
  <c r="CM1015" i="5"/>
  <c r="CL1015" i="5"/>
  <c r="CK1015" i="5"/>
  <c r="CJ1015" i="5"/>
  <c r="CI1015" i="5"/>
  <c r="CH1015" i="5"/>
  <c r="CG1015" i="5"/>
  <c r="CF1015" i="5"/>
  <c r="CE1015" i="5"/>
  <c r="CD1015" i="5"/>
  <c r="CC1015" i="5"/>
  <c r="CB1015" i="5"/>
  <c r="CA1015" i="5"/>
  <c r="BZ1015" i="5"/>
  <c r="BY1015" i="5"/>
  <c r="BX1015" i="5"/>
  <c r="BV1015" i="5"/>
  <c r="BW1015" i="5" s="1"/>
  <c r="BT1015" i="5"/>
  <c r="BS1015" i="5"/>
  <c r="BR1015" i="5"/>
  <c r="BQ1015" i="5"/>
  <c r="BP1015" i="5"/>
  <c r="BM1015" i="5"/>
  <c r="BK1015" i="5" s="1"/>
  <c r="BL1015" i="5"/>
  <c r="BI1015" i="5"/>
  <c r="BG1015" i="5" s="1"/>
  <c r="BH1015" i="5"/>
  <c r="BF1015" i="5"/>
  <c r="BE1015" i="5"/>
  <c r="BJ1015" i="5" s="1"/>
  <c r="BN1015" i="5" s="1"/>
  <c r="BD1015" i="5"/>
  <c r="BC1015" i="5"/>
  <c r="BA1015" i="5"/>
  <c r="AZ1015" i="5"/>
  <c r="AX1015" i="5"/>
  <c r="AW1015" i="5"/>
  <c r="Y1015" i="5"/>
  <c r="AU1015" i="5"/>
  <c r="AS1015" i="5"/>
  <c r="AQ1015" i="5"/>
  <c r="AO1015" i="5"/>
  <c r="AM1015" i="5"/>
  <c r="AK1015" i="5"/>
  <c r="AI1015" i="5"/>
  <c r="AG1015" i="5"/>
  <c r="AD1015" i="5"/>
  <c r="AE1015" i="5" s="1"/>
  <c r="AC1015" i="5"/>
  <c r="AB1015" i="5"/>
  <c r="AA1015" i="5"/>
  <c r="Z1015" i="5"/>
  <c r="C1015" i="5"/>
  <c r="D1015" i="5" s="1"/>
  <c r="Y819" i="6"/>
  <c r="Z819" i="6" s="1"/>
  <c r="V819" i="6"/>
  <c r="X819" i="6" s="1"/>
  <c r="U819" i="6"/>
  <c r="T819" i="6"/>
  <c r="S819" i="6"/>
  <c r="R819" i="6"/>
  <c r="N819" i="6"/>
  <c r="L819" i="6"/>
  <c r="K819" i="6"/>
  <c r="I819" i="6"/>
  <c r="W819" i="6" s="1"/>
  <c r="F819" i="6"/>
  <c r="A819" i="6"/>
  <c r="AK778" i="7"/>
  <c r="AJ778" i="7"/>
  <c r="AH778" i="7"/>
  <c r="J778" i="7"/>
  <c r="B778" i="7" s="1"/>
  <c r="AL778" i="7" s="1"/>
  <c r="P1016" i="2"/>
  <c r="O1016" i="2"/>
  <c r="M1016" i="2"/>
  <c r="K1016" i="2"/>
  <c r="H1016" i="2"/>
  <c r="AF1015" i="2"/>
  <c r="AE1015" i="2"/>
  <c r="AA1015" i="2"/>
  <c r="Z1015" i="2"/>
  <c r="X1015" i="2"/>
  <c r="W1015" i="2"/>
  <c r="P1015" i="2"/>
  <c r="AI778" i="7" l="1"/>
  <c r="BO1015" i="5"/>
  <c r="I1016" i="2"/>
  <c r="CR1014" i="5"/>
  <c r="CO1014" i="5"/>
  <c r="CL1014" i="5"/>
  <c r="CI1014" i="5"/>
  <c r="CG1014" i="5"/>
  <c r="CF1014" i="5"/>
  <c r="CE1014" i="5"/>
  <c r="CD1014" i="5"/>
  <c r="CC1014" i="5"/>
  <c r="CB1014" i="5"/>
  <c r="CA1014" i="5"/>
  <c r="BZ1014" i="5"/>
  <c r="BY1014" i="5"/>
  <c r="BX1014" i="5"/>
  <c r="BT1014" i="5"/>
  <c r="BS1014" i="5"/>
  <c r="BR1014" i="5"/>
  <c r="BQ1014" i="5"/>
  <c r="BM1014" i="5"/>
  <c r="BL1014" i="5"/>
  <c r="BH1014" i="5"/>
  <c r="BF1014" i="5"/>
  <c r="BE1014" i="5"/>
  <c r="BJ1014" i="5" s="1"/>
  <c r="BN1014" i="5" s="1"/>
  <c r="AX1014" i="5"/>
  <c r="AU1014" i="5"/>
  <c r="CT1014" i="5" s="1"/>
  <c r="AS1014" i="5"/>
  <c r="CU1014" i="5" s="1"/>
  <c r="AQ1014" i="5"/>
  <c r="CS1014" i="5" s="1"/>
  <c r="AO1014" i="5"/>
  <c r="AM1014" i="5"/>
  <c r="AK1014" i="5"/>
  <c r="AI1014" i="5"/>
  <c r="CM1014" i="5" s="1"/>
  <c r="AG1014" i="5"/>
  <c r="CK1014" i="5" s="1"/>
  <c r="AD1014" i="5"/>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AI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AI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AI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CH1014" i="5" l="1"/>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0" i="5" l="1"/>
  <c r="AP1030" i="5"/>
  <c r="CS981" i="5"/>
  <c r="AT1030" i="5"/>
  <c r="CO981" i="5"/>
  <c r="AH1030" i="5"/>
  <c r="CT981" i="5"/>
  <c r="AV1030" i="5"/>
  <c r="CM981" i="5"/>
  <c r="AJ103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9" i="5" l="1"/>
  <c r="AP1029" i="5"/>
  <c r="AH1029" i="5"/>
  <c r="CG950" i="5"/>
  <c r="AT1029" i="5"/>
  <c r="CH950" i="5"/>
  <c r="AV1029" i="5"/>
  <c r="CM950" i="5"/>
  <c r="AJ102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8" i="5" l="1"/>
  <c r="AT1028" i="5"/>
  <c r="AV1028" i="5"/>
  <c r="AP1028" i="5"/>
  <c r="AJ1028" i="5"/>
  <c r="AN102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7" i="5"/>
  <c r="BE919" i="5"/>
  <c r="BJ919" i="5" s="1"/>
  <c r="BN919" i="5" s="1"/>
  <c r="BE921" i="5"/>
  <c r="BJ921" i="5" s="1"/>
  <c r="BN921" i="5" s="1"/>
  <c r="BK920" i="5"/>
  <c r="CG920" i="5"/>
  <c r="AP102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1"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7" i="5" l="1"/>
  <c r="CQ889" i="5"/>
  <c r="AJ1027" i="5"/>
  <c r="AT1027" i="5"/>
  <c r="CK889" i="5"/>
  <c r="CS889" i="5"/>
  <c r="AU1021" i="5"/>
  <c r="CJ889" i="5"/>
  <c r="AH102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6" i="5" l="1"/>
  <c r="AN102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6" i="5" l="1"/>
  <c r="AT1026" i="5"/>
  <c r="AV1026" i="5"/>
  <c r="CK858" i="5"/>
  <c r="BV858" i="5"/>
  <c r="AH102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2" i="5"/>
  <c r="AE839" i="2"/>
  <c r="AA839" i="2"/>
  <c r="Z839" i="2"/>
  <c r="X839" i="2"/>
  <c r="W839" i="2"/>
  <c r="P839" i="2"/>
  <c r="O785" i="7"/>
  <c r="G78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5" i="5" l="1"/>
  <c r="AJ1025" i="5"/>
  <c r="AT1025" i="5"/>
  <c r="AV1023" i="5"/>
  <c r="AV1025" i="5"/>
  <c r="CK828" i="5"/>
  <c r="AJ102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4" i="5" l="1"/>
  <c r="AT1024" i="5"/>
  <c r="AJ1024" i="5"/>
  <c r="AP1024" i="5"/>
  <c r="AH1024" i="5"/>
  <c r="AV1024" i="5"/>
  <c r="CK797" i="5"/>
  <c r="AJ1022" i="5"/>
  <c r="AV102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1" i="5"/>
  <c r="AJ102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05" i="6"/>
  <c r="F807" i="6" s="1"/>
  <c r="F809" i="6" s="1"/>
  <c r="F811" i="6" s="1"/>
  <c r="F813" i="6" s="1"/>
  <c r="F815" i="6" s="1"/>
  <c r="F81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3" i="5"/>
  <c r="AS581" i="5"/>
  <c r="CU581" i="5" s="1"/>
  <c r="AG581" i="5"/>
  <c r="CK581" i="5" s="1"/>
  <c r="X78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1" i="5"/>
  <c r="CL378" i="5" l="1"/>
  <c r="CI378" i="5"/>
  <c r="CE378" i="5"/>
  <c r="CD378" i="5"/>
  <c r="CC378" i="5"/>
  <c r="CB378" i="5"/>
  <c r="CA378" i="5"/>
  <c r="BZ378" i="5"/>
  <c r="BY378" i="5"/>
  <c r="BX378" i="5"/>
  <c r="BT378" i="5"/>
  <c r="BS378" i="5"/>
  <c r="BR378" i="5"/>
  <c r="BQ378" i="5"/>
  <c r="BL378" i="5"/>
  <c r="BM378" i="5"/>
  <c r="BH378" i="5"/>
  <c r="BF378" i="5"/>
  <c r="BB102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05" i="6"/>
  <c r="L807" i="6" s="1"/>
  <c r="L809" i="6" s="1"/>
  <c r="L811" i="6" s="1"/>
  <c r="L813" i="6" s="1"/>
  <c r="L815" i="6" s="1"/>
  <c r="L817" i="6" s="1"/>
  <c r="R804" i="6"/>
  <c r="R806" i="6" s="1"/>
  <c r="R808" i="6" s="1"/>
  <c r="R810" i="6" s="1"/>
  <c r="R812" i="6" s="1"/>
  <c r="R814" i="6" s="1"/>
  <c r="R816" i="6" s="1"/>
  <c r="R818" i="6" s="1"/>
  <c r="R805" i="6"/>
  <c r="R807" i="6" s="1"/>
  <c r="R809" i="6" s="1"/>
  <c r="R811" i="6" s="1"/>
  <c r="R813" i="6" s="1"/>
  <c r="R815" i="6" s="1"/>
  <c r="R81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5" i="7"/>
  <c r="AD785" i="7"/>
  <c r="AB785" i="7"/>
  <c r="Y785" i="7"/>
  <c r="N785" i="7"/>
  <c r="E78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05" i="6"/>
  <c r="S807" i="6" s="1"/>
  <c r="S809" i="6" s="1"/>
  <c r="S811" i="6" s="1"/>
  <c r="S813" i="6" s="1"/>
  <c r="S815" i="6" s="1"/>
  <c r="S81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05" i="6"/>
  <c r="K807" i="6" s="1"/>
  <c r="K809" i="6" s="1"/>
  <c r="K811" i="6" s="1"/>
  <c r="K813" i="6" s="1"/>
  <c r="K815" i="6" s="1"/>
  <c r="K817" i="6" s="1"/>
  <c r="N804" i="6"/>
  <c r="N806" i="6" s="1"/>
  <c r="N808" i="6" s="1"/>
  <c r="N810" i="6" s="1"/>
  <c r="N812" i="6" s="1"/>
  <c r="N814" i="6" s="1"/>
  <c r="N816" i="6" s="1"/>
  <c r="N818" i="6" s="1"/>
  <c r="N805" i="6"/>
  <c r="N807" i="6" s="1"/>
  <c r="N809" i="6" s="1"/>
  <c r="N811" i="6" s="1"/>
  <c r="N813" i="6" s="1"/>
  <c r="N815" i="6" s="1"/>
  <c r="N817" i="6" s="1"/>
  <c r="T804" i="6"/>
  <c r="T806" i="6" s="1"/>
  <c r="T808" i="6" s="1"/>
  <c r="T810" i="6" s="1"/>
  <c r="T812" i="6" s="1"/>
  <c r="T814" i="6" s="1"/>
  <c r="T816" i="6" s="1"/>
  <c r="T818" i="6" s="1"/>
  <c r="T805" i="6"/>
  <c r="T807" i="6" s="1"/>
  <c r="T809" i="6" s="1"/>
  <c r="T811" i="6" s="1"/>
  <c r="T813" i="6" s="1"/>
  <c r="T815" i="6" s="1"/>
  <c r="T81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05" i="6"/>
  <c r="X807" i="6" s="1"/>
  <c r="X809" i="6" s="1"/>
  <c r="X811" i="6" s="1"/>
  <c r="X813" i="6" s="1"/>
  <c r="X815" i="6" s="1"/>
  <c r="X81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05" i="6"/>
  <c r="Z807" i="6" s="1"/>
  <c r="Z809" i="6" s="1"/>
  <c r="Z811" i="6" s="1"/>
  <c r="Z813" i="6" s="1"/>
  <c r="Z815" i="6" s="1"/>
  <c r="Z81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4" i="5" l="1"/>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5" i="7"/>
  <c r="T785" i="7"/>
  <c r="R785" i="7"/>
  <c r="Z785" i="7"/>
  <c r="AC78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5" i="7"/>
  <c r="AK371" i="7"/>
  <c r="S785" i="7"/>
  <c r="B371" i="7"/>
  <c r="AL371" i="7" s="1"/>
  <c r="U78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5" i="7"/>
  <c r="K785" i="7"/>
  <c r="AK392" i="7"/>
  <c r="I78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Y1015" i="2" l="1"/>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5" i="7"/>
  <c r="AK536" i="7"/>
  <c r="H785" i="7"/>
  <c r="AJ536" i="7"/>
  <c r="B536" i="7"/>
  <c r="AL536" i="7" s="1"/>
  <c r="L78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AB1010" i="2"/>
  <c r="W579" i="6"/>
  <c r="I580" i="6"/>
  <c r="AB1015" i="2" l="1"/>
  <c r="I1015" i="2"/>
  <c r="AB1014" i="2"/>
  <c r="I1014" i="2"/>
  <c r="AB1013" i="2"/>
  <c r="I1013" i="2"/>
  <c r="AB1012" i="2"/>
  <c r="I1012" i="2"/>
  <c r="AB1011" i="2"/>
  <c r="I1011" i="2"/>
  <c r="W580" i="6"/>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5" i="7"/>
  <c r="B573" i="7"/>
  <c r="AL573" i="7" s="1"/>
  <c r="AK573" i="7"/>
  <c r="B78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7" i="6" s="1"/>
  <c r="W812" i="6"/>
  <c r="I814" i="6"/>
  <c r="W814" i="6" l="1"/>
  <c r="I816" i="6"/>
  <c r="W816" i="6" l="1"/>
  <c r="I818" i="6"/>
  <c r="W818" i="6" s="1"/>
</calcChain>
</file>

<file path=xl/sharedStrings.xml><?xml version="1.0" encoding="utf-8"?>
<sst xmlns="http://schemas.openxmlformats.org/spreadsheetml/2006/main" count="1369" uniqueCount="980">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</sst>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国家衛健委発表に基づく感染状況!$AE$374:$AE$1019</c:f>
              <c:numCache>
                <c:formatCode>m"月"d"日"</c:formatCode>
                <c:ptCount val="64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numCache>
            </c:numRef>
          </c:cat>
          <c:val>
            <c:numRef>
              <c:f>国家衛健委発表に基づく感染状況!$AF$374:$AF$1019</c:f>
              <c:numCache>
                <c:formatCode>#,##0_);[Red]\(#,##0\)</c:formatCode>
                <c:ptCount val="64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香港マカオ台湾の患者・海外輸入症例・無症状病原体保有者!$CN$189:$CN$1019</c:f>
              <c:numCache>
                <c:formatCode>m"月"d"日"</c:formatCode>
                <c:ptCount val="8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numCache>
            </c:numRef>
          </c:cat>
          <c:val>
            <c:numRef>
              <c:f>香港マカオ台湾の患者・海外輸入症例・無症状病原体保有者!$CO$189:$CO$1019</c:f>
              <c:numCache>
                <c:formatCode>General</c:formatCode>
                <c:ptCount val="8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省市別輸入症例数変化!$D$2:$D$782</c:f>
              <c:numCache>
                <c:formatCode>General</c:formatCode>
                <c:ptCount val="78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省市別輸入症例数変化!$E$2:$E$782</c:f>
              <c:numCache>
                <c:formatCode>General</c:formatCode>
                <c:ptCount val="78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省市別輸入症例数変化!$F$2:$F$782</c:f>
              <c:numCache>
                <c:formatCode>General</c:formatCode>
                <c:ptCount val="78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省市別輸入症例数変化!$G$2:$G$782</c:f>
              <c:numCache>
                <c:formatCode>General</c:formatCode>
                <c:ptCount val="78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省市別輸入症例数変化!$H$2:$H$782</c:f>
              <c:numCache>
                <c:formatCode>General</c:formatCode>
                <c:ptCount val="78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省市別輸入症例数変化!$I$2:$I$782</c:f>
              <c:numCache>
                <c:formatCode>General</c:formatCode>
                <c:ptCount val="78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省市別輸入症例数変化!$C$2:$C$782</c:f>
              <c:numCache>
                <c:formatCode>m"月"d"日"</c:formatCode>
                <c:ptCount val="7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省市別輸入症例数変化!$J$2:$J$782</c:f>
              <c:numCache>
                <c:formatCode>0_);[Red]\(0\)</c:formatCode>
                <c:ptCount val="78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香港マカオ台湾の患者・海外輸入症例・無症状病原体保有者!$AX$169:$AX$1019</c:f>
              <c:numCache>
                <c:formatCode>m"月"d"日"</c:formatCode>
                <c:ptCount val="8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numCache>
            </c:numRef>
          </c:cat>
          <c:val>
            <c:numRef>
              <c:f>香港マカオ台湾の患者・海外輸入症例・無症状病原体保有者!$AY$169:$AY$1019</c:f>
              <c:numCache>
                <c:formatCode>General</c:formatCode>
                <c:ptCount val="85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香港マカオ台湾の患者・海外輸入症例・無症状病原体保有者!$AX$169:$AX$1019</c:f>
              <c:numCache>
                <c:formatCode>m"月"d"日"</c:formatCode>
                <c:ptCount val="8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numCache>
            </c:numRef>
          </c:cat>
          <c:val>
            <c:numRef>
              <c:f>香港マカオ台湾の患者・海外輸入症例・無症状病原体保有者!$BB$169:$BB$1019</c:f>
              <c:numCache>
                <c:formatCode>General</c:formatCode>
                <c:ptCount val="85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香港マカオ台湾の患者・海外輸入症例・無症状病原体保有者!$AX$169:$AX$1019</c:f>
              <c:numCache>
                <c:formatCode>m"月"d"日"</c:formatCode>
                <c:ptCount val="8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numCache>
            </c:numRef>
          </c:cat>
          <c:val>
            <c:numRef>
              <c:f>香港マカオ台湾の患者・海外輸入症例・無症状病原体保有者!$AZ$169:$AZ$1019</c:f>
              <c:numCache>
                <c:formatCode>General</c:formatCode>
                <c:ptCount val="85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香港マカオ台湾の患者・海外輸入症例・無症状病原体保有者!$AX$169:$AX$1019</c:f>
              <c:numCache>
                <c:formatCode>m"月"d"日"</c:formatCode>
                <c:ptCount val="8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numCache>
            </c:numRef>
          </c:cat>
          <c:val>
            <c:numRef>
              <c:f>香港マカオ台湾の患者・海外輸入症例・無症状病原体保有者!$BC$169:$BC$1019</c:f>
              <c:numCache>
                <c:formatCode>General</c:formatCode>
                <c:ptCount val="85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香港マカオ台湾の患者・海外輸入症例・無症状病原体保有者!$CR$485:$CR$1019</c:f>
              <c:numCache>
                <c:formatCode>m"月"d"日"</c:formatCode>
                <c:ptCount val="5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numCache>
            </c:numRef>
          </c:cat>
          <c:val>
            <c:numRef>
              <c:f>香港マカオ台湾の患者・海外輸入症例・無症状病原体保有者!$CS$485:$CS$1019</c:f>
              <c:numCache>
                <c:formatCode>General</c:formatCode>
                <c:ptCount val="53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香港マカオ台湾の患者・海外輸入症例・無症状病原体保有者!$CR$485:$CR$1019</c:f>
              <c:numCache>
                <c:formatCode>m"月"d"日"</c:formatCode>
                <c:ptCount val="5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numCache>
            </c:numRef>
          </c:cat>
          <c:val>
            <c:numRef>
              <c:f>香港マカオ台湾の患者・海外輸入症例・無症状病原体保有者!$CT$485:$CT$1019</c:f>
              <c:numCache>
                <c:formatCode>General</c:formatCode>
                <c:ptCount val="53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香港マカオ台湾の患者・海外輸入症例・無症状病原体保有者!$BJ$97:$BJ$1018</c:f>
              <c:numCache>
                <c:formatCode>m"月"d"日"</c:formatCode>
                <c:ptCount val="9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numCache>
            </c:numRef>
          </c:cat>
          <c:val>
            <c:numRef>
              <c:f>香港マカオ台湾の患者・海外輸入症例・無症状病原体保有者!$BK$97:$BK$1018</c:f>
              <c:numCache>
                <c:formatCode>General</c:formatCode>
                <c:ptCount val="92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香港マカオ台湾の患者・海外輸入症例・無症状病原体保有者!$BJ$97:$BJ$1018</c:f>
              <c:numCache>
                <c:formatCode>m"月"d"日"</c:formatCode>
                <c:ptCount val="9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numCache>
            </c:numRef>
          </c:cat>
          <c:val>
            <c:numRef>
              <c:f>香港マカオ台湾の患者・海外輸入症例・無症状病原体保有者!$BL$97:$BL$1018</c:f>
              <c:numCache>
                <c:formatCode>General</c:formatCode>
                <c:ptCount val="9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香港マカオ台湾の患者・海外輸入症例・無症状病原体保有者!$CM$29:$CM$1019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香港マカオ台湾の患者・海外輸入症例・無症状病原体保有者!$CK$29:$CK$1019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香港マカオ台湾の患者・海外輸入症例・無症状病原体保有者!$CJ$29:$CJ$1019</c:f>
              <c:numCache>
                <c:formatCode>General</c:formatCode>
                <c:ptCount val="9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香港マカオ台湾の患者・海外輸入症例・無症状病原体保有者!$CK$29:$CK$1019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香港マカオ台湾の患者・海外輸入症例・無症状病原体保有者!$CI$29:$CI$1019</c15:sqref>
                        </c15:formulaRef>
                      </c:ext>
                    </c:extLst>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extLst>
                      <c:ext uri="{02D57815-91ED-43cb-92C2-25804820EDAC}">
                        <c15:formulaRef>
                          <c15:sqref>香港マカオ台湾の患者・海外輸入症例・無症状病原体保有者!$CJ$29:$CJ$1019</c15:sqref>
                        </c15:formulaRef>
                      </c:ext>
                    </c:extLst>
                    <c:numCache>
                      <c:formatCode>General</c:formatCode>
                      <c:ptCount val="9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国家衛健委発表に基づく感染状況!$AE$374:$AE$1019</c:f>
              <c:numCache>
                <c:formatCode>m"月"d"日"</c:formatCode>
                <c:ptCount val="64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numCache>
            </c:numRef>
          </c:cat>
          <c:val>
            <c:numRef>
              <c:f>国家衛健委発表に基づく感染状況!$AF$374:$AF$1019</c:f>
              <c:numCache>
                <c:formatCode>#,##0_);[Red]\(#,##0\)</c:formatCode>
                <c:ptCount val="64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省市別輸入症例数変化!$AI$2:$AI$781</c:f>
              <c:numCache>
                <c:formatCode>0_);[Red]\(0\)</c:formatCode>
                <c:ptCount val="78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省市別輸入症例数変化!$AJ$2:$AJ$781</c:f>
              <c:numCache>
                <c:formatCode>0_);[Red]\(0\)</c:formatCode>
                <c:ptCount val="78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numCache>
            </c:numRef>
          </c:cat>
          <c:val>
            <c:numRef>
              <c:f>省市別輸入症例数変化!$AK$2:$AK$781</c:f>
              <c:numCache>
                <c:formatCode>General</c:formatCode>
                <c:ptCount val="78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香港マカオ台湾の患者・海外輸入症例・無症状病原体保有者!$BR$29:$BR$1019</c:f>
              <c:numCache>
                <c:formatCode>General</c:formatCode>
                <c:ptCount val="99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香港マカオ台湾の患者・海外輸入症例・無症状病原体保有者!$BS$29:$BS$1019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香港マカオ台湾の患者・海外輸入症例・無症状病原体保有者!$BT$29:$BT$1019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香港マカオ台湾の患者・海外輸入症例・無症状病原体保有者!$CP$189:$CP$1018</c:f>
              <c:numCache>
                <c:formatCode>m"月"d"日"</c:formatCode>
                <c:ptCount val="8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numCache>
            </c:numRef>
          </c:cat>
          <c:val>
            <c:numRef>
              <c:f>香港マカオ台湾の患者・海外輸入症例・無症状病原体保有者!$CQ$189:$CQ$1018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香港マカオ台湾の患者・海外輸入症例・無症状病原体保有者!$CN$189:$CN$1019</c:f>
              <c:numCache>
                <c:formatCode>m"月"d"日"</c:formatCode>
                <c:ptCount val="8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numCache>
            </c:numRef>
          </c:cat>
          <c:val>
            <c:numRef>
              <c:f>香港マカオ台湾の患者・海外輸入症例・無症状病原体保有者!$CO$189:$CO$1019</c:f>
              <c:numCache>
                <c:formatCode>General</c:formatCode>
                <c:ptCount val="8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香港マカオ台湾の患者・海外輸入症例・無症状病原体保有者!$BJ$97:$BJ$1018</c:f>
              <c:numCache>
                <c:formatCode>m"月"d"日"</c:formatCode>
                <c:ptCount val="9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numCache>
            </c:numRef>
          </c:cat>
          <c:val>
            <c:numRef>
              <c:f>香港マカオ台湾の患者・海外輸入症例・無症状病原体保有者!$BL$97:$BL$1018</c:f>
              <c:numCache>
                <c:formatCode>General</c:formatCode>
                <c:ptCount val="9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香港マカオ台湾の患者・海外輸入症例・無症状病原体保有者!$BJ$97:$BJ$1018</c:f>
              <c:numCache>
                <c:formatCode>m"月"d"日"</c:formatCode>
                <c:ptCount val="9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numCache>
            </c:numRef>
          </c:cat>
          <c:val>
            <c:numRef>
              <c:f>香港マカオ台湾の患者・海外輸入症例・無症状病原体保有者!$BK$97:$BK$1018</c:f>
              <c:numCache>
                <c:formatCode>General</c:formatCode>
                <c:ptCount val="92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国家衛健委発表に基づく感染状況!$W$27:$W$1019</c:f>
              <c:numCache>
                <c:formatCode>m"月"d"日"</c:formatCode>
                <c:ptCount val="9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numCache>
            </c:numRef>
          </c:cat>
          <c:val>
            <c:numRef>
              <c:f>国家衛健委発表に基づく感染状況!$X$27:$X$1019</c:f>
              <c:numCache>
                <c:formatCode>#,##0_);[Red]\(#,##0\)</c:formatCode>
                <c:ptCount val="9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国家衛健委発表に基づく感染状況!$W$27:$W$1019</c:f>
              <c:numCache>
                <c:formatCode>m"月"d"日"</c:formatCode>
                <c:ptCount val="9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numCache>
            </c:numRef>
          </c:cat>
          <c:val>
            <c:numRef>
              <c:f>国家衛健委発表に基づく感染状況!$Y$27:$Y$1019</c:f>
              <c:numCache>
                <c:formatCode>General</c:formatCode>
                <c:ptCount val="9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香港マカオ台湾の患者・海外輸入症例・無症状病原体保有者!$CP$189:$CP$1018</c:f>
              <c:numCache>
                <c:formatCode>m"月"d"日"</c:formatCode>
                <c:ptCount val="8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numCache>
            </c:numRef>
          </c:cat>
          <c:val>
            <c:numRef>
              <c:f>香港マカオ台湾の患者・海外輸入症例・無症状病原体保有者!$CQ$189:$CQ$1018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香港マカオ台湾の患者・海外輸入症例・無症状病原体保有者!$CN$189:$CN$1019</c:f>
              <c:numCache>
                <c:formatCode>m"月"d"日"</c:formatCode>
                <c:ptCount val="8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numCache>
            </c:numRef>
          </c:cat>
          <c:val>
            <c:numRef>
              <c:f>香港マカオ台湾の患者・海外輸入症例・無症状病原体保有者!$CO$189:$CO$1019</c:f>
              <c:numCache>
                <c:formatCode>General</c:formatCode>
                <c:ptCount val="8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新疆の情況!$U$7:$U$823</c:f>
              <c:strCache>
                <c:ptCount val="81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strCache>
            </c:strRef>
          </c:cat>
          <c:val>
            <c:numRef>
              <c:f>新疆の情況!$V$7:$V$823</c:f>
              <c:numCache>
                <c:formatCode>General</c:formatCode>
                <c:ptCount val="81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新疆の情況!$U$7:$U$823</c:f>
              <c:strCache>
                <c:ptCount val="81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strCache>
            </c:strRef>
          </c:cat>
          <c:val>
            <c:numRef>
              <c:f>新疆の情況!$W$7:$W$823</c:f>
              <c:numCache>
                <c:formatCode>General</c:formatCode>
                <c:ptCount val="81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国家衛健委発表に基づく感染状況!$W$27:$W$1020</c:f>
              <c:numCache>
                <c:formatCode>m"月"d"日"</c:formatCode>
                <c:ptCount val="9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numCache>
            </c:numRef>
          </c:cat>
          <c:val>
            <c:numRef>
              <c:f>国家衛健委発表に基づく感染状況!$X$27:$X$1020</c:f>
              <c:numCache>
                <c:formatCode>#,##0_);[Red]\(#,##0\)</c:formatCode>
                <c:ptCount val="9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国家衛健委発表に基づく感染状況!$W$27:$W$1020</c:f>
              <c:numCache>
                <c:formatCode>m"月"d"日"</c:formatCode>
                <c:ptCount val="9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numCache>
            </c:numRef>
          </c:cat>
          <c:val>
            <c:numRef>
              <c:f>国家衛健委発表に基づく感染状況!$Y$27:$Y$1020</c:f>
              <c:numCache>
                <c:formatCode>General</c:formatCode>
                <c:ptCount val="9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香港マカオ台湾の患者・海外輸入症例・無症状病原体保有者!$BE$70:$BE$1019</c:f>
              <c:numCache>
                <c:formatCode>m"月"d"日"</c:formatCode>
                <c:ptCount val="9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numCache>
            </c:numRef>
          </c:cat>
          <c:val>
            <c:numRef>
              <c:f>香港マカオ台湾の患者・海外輸入症例・無症状病原体保有者!$BF$70:$BF$1019</c:f>
              <c:numCache>
                <c:formatCode>General</c:formatCode>
                <c:ptCount val="95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香港マカオ台湾の患者・海外輸入症例・無症状病原体保有者!$BE$70:$BE$1019</c:f>
              <c:numCache>
                <c:formatCode>m"月"d"日"</c:formatCode>
                <c:ptCount val="9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numCache>
            </c:numRef>
          </c:cat>
          <c:val>
            <c:numRef>
              <c:f>香港マカオ台湾の患者・海外輸入症例・無症状病原体保有者!$BG$70:$BG$1019</c:f>
              <c:numCache>
                <c:formatCode>General</c:formatCode>
                <c:ptCount val="95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香港マカオ台湾の患者・海外輸入症例・無症状病原体保有者!$BY$29:$BY$1019</c:f>
              <c:numCache>
                <c:formatCode>General</c:formatCode>
                <c:ptCount val="99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香港マカオ台湾の患者・海外輸入症例・無症状病原体保有者!$BZ$29:$BZ$1019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香港マカオ台湾の患者・海外輸入症例・無症状病原体保有者!$CA$29:$CA$1019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香港マカオ台湾の患者・海外輸入症例・無症状病原体保有者!$CC$29:$CC$1019</c:f>
              <c:numCache>
                <c:formatCode>General</c:formatCode>
                <c:ptCount val="99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香港マカオ台湾の患者・海外輸入症例・無症状病原体保有者!$CD$29:$CD$1019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香港マカオ台湾の患者・海外輸入症例・無症状病原体保有者!$CE$29:$CE$1019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香港マカオ台湾の患者・海外輸入症例・無症状病原体保有者!$CM$29:$CM$1019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香港マカオ台湾の患者・海外輸入症例・無症状病原体保有者!$CJ$29:$CJ$1019</c:f>
              <c:numCache>
                <c:formatCode>General</c:formatCode>
                <c:ptCount val="9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香港マカオ台湾の患者・海外輸入症例・無症状病原体保有者!$CI$29:$CI$1019</c:f>
              <c:numCache>
                <c:formatCode>m"月"d"日"</c:formatCode>
                <c:ptCount val="9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numCache>
            </c:numRef>
          </c:cat>
          <c:val>
            <c:numRef>
              <c:f>香港マカオ台湾の患者・海外輸入症例・無症状病原体保有者!$CK$29:$CK$1019</c:f>
              <c:numCache>
                <c:formatCode>General</c:formatCode>
                <c:ptCount val="9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香港マカオ台湾の患者・海外輸入症例・無症状病原体保有者!$CP$189:$CP$1018</c:f>
              <c:numCache>
                <c:formatCode>m"月"d"日"</c:formatCode>
                <c:ptCount val="8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numCache>
            </c:numRef>
          </c:cat>
          <c:val>
            <c:numRef>
              <c:f>香港マカオ台湾の患者・海外輸入症例・無症状病原体保有者!$CQ$189:$CQ$1018</c:f>
              <c:numCache>
                <c:formatCode>General</c:formatCode>
                <c:ptCount val="8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8"/>
  <sheetViews>
    <sheetView zoomScale="115" zoomScaleNormal="115" workbookViewId="0">
      <pane xSplit="2" ySplit="5" topLeftCell="C1010" activePane="bottomRight" state="frozen"/>
      <selection pane="topRight" activeCell="C1" sqref="C1"/>
      <selection pane="bottomLeft" activeCell="A8" sqref="A8"/>
      <selection pane="bottomRight" activeCell="C1017" sqref="C101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ref="H1015" si="1357">+H1014+G1015</f>
        <v>251620</v>
      </c>
      <c r="I1015" s="87">
        <f t="shared" ref="I1015" si="1358">+H1015-M1015-O1015</f>
        <v>2876</v>
      </c>
      <c r="J1015" s="47">
        <v>-2</v>
      </c>
      <c r="K1015" s="55">
        <f t="shared" ref="K1015" si="1359">+J1015+K1014</f>
        <v>18</v>
      </c>
      <c r="L1015" s="47">
        <v>0</v>
      </c>
      <c r="M1015" s="87">
        <f t="shared" ref="M1015" si="1360">+L1015+M1014</f>
        <v>5226</v>
      </c>
      <c r="N1015" s="47">
        <v>367</v>
      </c>
      <c r="O1015" s="87">
        <f t="shared" ref="O1015" si="1361">+N1015+O1014</f>
        <v>243518</v>
      </c>
      <c r="P1015" s="105">
        <f t="shared" ref="P1015" si="1362">+Q1015-Q1014</f>
        <v>30935</v>
      </c>
      <c r="Q1015" s="56">
        <v>6135343</v>
      </c>
      <c r="R1015" s="47">
        <v>21524</v>
      </c>
      <c r="S1015" s="110"/>
      <c r="T1015" s="56">
        <v>195791</v>
      </c>
      <c r="U1015" s="77"/>
      <c r="W1015" s="1">
        <f t="shared" ref="W1015" si="1363">+B1015</f>
        <v>44838</v>
      </c>
      <c r="X1015" s="113">
        <f t="shared" ref="X1015:X1016" si="1364">+G1015</f>
        <v>273</v>
      </c>
      <c r="Y1015">
        <f t="shared" ref="Y1015" si="1365">+H1015</f>
        <v>251620</v>
      </c>
      <c r="Z1015" s="114">
        <f t="shared" ref="Z1015" si="1366">+B1015</f>
        <v>44838</v>
      </c>
      <c r="AA1015">
        <f t="shared" ref="AA1015" si="1367">+L1015</f>
        <v>0</v>
      </c>
      <c r="AB1015">
        <f t="shared" ref="AB1015" si="1368">+M1015</f>
        <v>5226</v>
      </c>
      <c r="AE1015" s="1">
        <f t="shared" ref="AE1015" si="1369">+B1015</f>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ref="H1016" si="1370">+H1015+G1016</f>
        <v>251849</v>
      </c>
      <c r="I1016" s="87">
        <f t="shared" ref="I1016" si="1371">+H1016-M1016-O1016</f>
        <v>2883</v>
      </c>
      <c r="J1016" s="47">
        <v>-2</v>
      </c>
      <c r="K1016" s="55">
        <f t="shared" ref="K1016" si="1372">+J1016+K1015</f>
        <v>16</v>
      </c>
      <c r="L1016" s="47">
        <v>0</v>
      </c>
      <c r="M1016" s="87">
        <f t="shared" ref="M1016" si="1373">+L1016+M1015</f>
        <v>5226</v>
      </c>
      <c r="N1016" s="47">
        <v>222</v>
      </c>
      <c r="O1016" s="87">
        <f t="shared" ref="O1016" si="1374">+N1016+O1015</f>
        <v>243740</v>
      </c>
      <c r="P1016" s="105">
        <f t="shared" ref="P1016" si="1375">+Q1016-Q1015</f>
        <v>30417</v>
      </c>
      <c r="Q1016" s="56">
        <v>6165760</v>
      </c>
      <c r="R1016" s="47">
        <v>20424</v>
      </c>
      <c r="S1016" s="110"/>
      <c r="T1016" s="56">
        <v>205555</v>
      </c>
      <c r="U1016" s="77"/>
      <c r="W1016" s="1">
        <f t="shared" ref="W1016" si="1376">+B1016</f>
        <v>44839</v>
      </c>
      <c r="X1016" s="113">
        <f t="shared" ref="X1016" si="1377">+G1016</f>
        <v>229</v>
      </c>
      <c r="Y1016">
        <f t="shared" ref="Y1016" si="1378">+H1016</f>
        <v>251849</v>
      </c>
      <c r="Z1016" s="114">
        <f t="shared" ref="Z1016" si="1379">+B1016</f>
        <v>44839</v>
      </c>
      <c r="AA1016">
        <f t="shared" ref="AA1016" si="1380">+L1016</f>
        <v>0</v>
      </c>
      <c r="AB1016">
        <f t="shared" ref="AB1016" si="1381">+M1016</f>
        <v>5226</v>
      </c>
      <c r="AE1016" s="1"/>
      <c r="AF1016" s="259"/>
    </row>
    <row r="1017" spans="2:32" x14ac:dyDescent="0.55000000000000004">
      <c r="B1017" s="201"/>
      <c r="C1017" s="47"/>
      <c r="D1017" s="83"/>
      <c r="E1017" s="104"/>
      <c r="F1017" s="56"/>
      <c r="G1017" s="47"/>
      <c r="H1017" s="87"/>
      <c r="I1017" s="87"/>
      <c r="J1017" s="47"/>
      <c r="K1017" s="55"/>
      <c r="L1017" s="47"/>
      <c r="M1017" s="87"/>
      <c r="N1017" s="47"/>
      <c r="O1017" s="87"/>
      <c r="P1017" s="105"/>
      <c r="Q1017" s="56"/>
      <c r="R1017" s="47"/>
      <c r="S1017" s="110"/>
      <c r="T1017" s="56"/>
      <c r="U1017" s="77"/>
      <c r="W1017" s="1"/>
      <c r="X1017" s="113"/>
      <c r="Z1017" s="114"/>
      <c r="AE1017" s="1"/>
      <c r="AF1017" s="259"/>
    </row>
    <row r="1018" spans="2:32" x14ac:dyDescent="0.55000000000000004">
      <c r="B1018" s="201"/>
      <c r="C1018" s="47"/>
      <c r="D1018" s="83"/>
      <c r="E1018" s="104"/>
      <c r="F1018" s="56"/>
      <c r="G1018" s="47"/>
      <c r="H1018" s="87"/>
      <c r="I1018" s="87"/>
      <c r="J1018" s="47"/>
      <c r="K1018" s="55"/>
      <c r="L1018" s="47"/>
      <c r="M1018" s="87"/>
      <c r="N1018" s="47"/>
      <c r="O1018" s="87"/>
      <c r="P1018" s="105"/>
      <c r="Q1018" s="56"/>
      <c r="R1018" s="47"/>
      <c r="S1018" s="110"/>
      <c r="T1018" s="56"/>
      <c r="U1018" s="77"/>
      <c r="W1018" s="1"/>
      <c r="X1018" s="113"/>
      <c r="Z1018" s="114"/>
      <c r="AE1018" s="1"/>
      <c r="AF1018" s="259"/>
    </row>
    <row r="1019" spans="2:32" ht="18.5" thickBot="1" x14ac:dyDescent="0.6">
      <c r="B1019" s="65"/>
      <c r="C1019" s="58"/>
      <c r="D1019" s="48"/>
      <c r="E1019" s="60"/>
      <c r="F1019" s="59"/>
      <c r="G1019" s="47"/>
      <c r="H1019" s="87"/>
      <c r="I1019" s="87"/>
      <c r="J1019" s="58"/>
      <c r="K1019" s="55"/>
      <c r="L1019" s="47"/>
      <c r="M1019" s="87"/>
      <c r="N1019" s="47"/>
      <c r="O1019" s="87"/>
      <c r="P1019" s="105"/>
      <c r="Q1019" s="59"/>
      <c r="R1019" s="47"/>
      <c r="S1019" s="59"/>
      <c r="T1019" s="59"/>
      <c r="U1019" s="77"/>
      <c r="W1019" s="1"/>
      <c r="X1019" s="113"/>
      <c r="Z1019" s="114"/>
      <c r="AE1019" s="1"/>
      <c r="AF1019" s="259"/>
    </row>
    <row r="1020" spans="2:32" ht="9.5" customHeight="1" thickBot="1" x14ac:dyDescent="0.6">
      <c r="B1020" s="65"/>
      <c r="C1020" s="78"/>
      <c r="D1020" s="79"/>
      <c r="E1020" s="81"/>
      <c r="F1020" s="93"/>
      <c r="G1020" s="78"/>
      <c r="H1020" s="81"/>
      <c r="I1020" s="81"/>
      <c r="J1020" s="78"/>
      <c r="K1020" s="81"/>
      <c r="L1020" s="78"/>
      <c r="M1020" s="81"/>
      <c r="N1020" s="82"/>
      <c r="O1020" s="80"/>
      <c r="P1020" s="92"/>
      <c r="Q1020" s="93"/>
      <c r="R1020" s="112"/>
      <c r="S1020" s="93"/>
      <c r="T1020" s="93"/>
      <c r="U1020" s="66"/>
      <c r="AF1020" s="259"/>
    </row>
    <row r="1021" spans="2:32" x14ac:dyDescent="0.55000000000000004">
      <c r="M1021" s="262">
        <f>SUM(L845:L862)</f>
        <v>503</v>
      </c>
      <c r="AF1021" s="259"/>
    </row>
    <row r="1022" spans="2:32" ht="13" customHeight="1" x14ac:dyDescent="0.55000000000000004">
      <c r="E1022" s="106"/>
      <c r="F1022" s="107"/>
      <c r="G1022" s="106" t="s">
        <v>80</v>
      </c>
      <c r="H1022" s="107"/>
      <c r="I1022" s="107"/>
      <c r="J1022" s="107"/>
      <c r="U1022" s="71"/>
      <c r="AF1022" s="259"/>
    </row>
    <row r="1023" spans="2:32" ht="13" customHeight="1" x14ac:dyDescent="0.55000000000000004">
      <c r="E1023" s="106" t="s">
        <v>98</v>
      </c>
      <c r="F1023" s="107"/>
      <c r="G1023" s="274" t="s">
        <v>79</v>
      </c>
      <c r="H1023" s="275"/>
      <c r="I1023" s="106" t="s">
        <v>106</v>
      </c>
      <c r="J1023" s="107"/>
      <c r="AF1023" s="259"/>
    </row>
    <row r="1024" spans="2:32" ht="13" customHeight="1" x14ac:dyDescent="0.55000000000000004">
      <c r="B1024" s="119"/>
      <c r="E1024" s="108" t="s">
        <v>108</v>
      </c>
      <c r="F1024" s="107"/>
      <c r="G1024" s="108"/>
      <c r="H1024" s="108"/>
      <c r="I1024" s="106" t="s">
        <v>107</v>
      </c>
      <c r="J1024" s="107"/>
      <c r="AF1024" s="259"/>
    </row>
    <row r="1025" spans="5:32" ht="18.5" customHeight="1" x14ac:dyDescent="0.55000000000000004">
      <c r="E1025" s="106" t="s">
        <v>96</v>
      </c>
      <c r="F1025" s="107"/>
      <c r="G1025" s="106" t="s">
        <v>97</v>
      </c>
      <c r="H1025" s="107"/>
      <c r="I1025" s="107"/>
      <c r="J1025" s="107"/>
      <c r="AF1025" s="259"/>
    </row>
    <row r="1026" spans="5:32" ht="13" customHeight="1" x14ac:dyDescent="0.55000000000000004">
      <c r="E1026" s="106" t="s">
        <v>98</v>
      </c>
      <c r="F1026" s="107"/>
      <c r="G1026" s="106" t="s">
        <v>99</v>
      </c>
      <c r="H1026" s="107"/>
      <c r="I1026" s="107"/>
      <c r="J1026" s="107"/>
      <c r="AF1026" s="259"/>
    </row>
    <row r="1027" spans="5:32" ht="13" customHeight="1" x14ac:dyDescent="0.55000000000000004">
      <c r="E1027" s="106" t="s">
        <v>98</v>
      </c>
      <c r="F1027" s="107"/>
      <c r="G1027" s="106" t="s">
        <v>100</v>
      </c>
      <c r="H1027" s="107"/>
      <c r="I1027" s="107"/>
      <c r="J1027" s="107"/>
      <c r="AF1027" s="259"/>
    </row>
    <row r="1028" spans="5:32" ht="13" customHeight="1" x14ac:dyDescent="0.55000000000000004">
      <c r="E1028" s="106" t="s">
        <v>101</v>
      </c>
      <c r="F1028" s="107"/>
      <c r="G1028" s="106" t="s">
        <v>102</v>
      </c>
      <c r="H1028" s="107"/>
      <c r="I1028" s="107"/>
      <c r="J1028" s="107"/>
      <c r="AF1028" s="259"/>
    </row>
    <row r="1029" spans="5:32" ht="13" customHeight="1" x14ac:dyDescent="0.55000000000000004">
      <c r="E1029" s="106" t="s">
        <v>103</v>
      </c>
      <c r="F1029" s="107"/>
      <c r="G1029" s="106" t="s">
        <v>104</v>
      </c>
      <c r="H1029" s="107"/>
      <c r="I1029" s="107"/>
      <c r="J1029" s="107"/>
      <c r="AF1029" s="259"/>
    </row>
    <row r="1030" spans="5:32" x14ac:dyDescent="0.55000000000000004">
      <c r="AF1030" s="259"/>
    </row>
    <row r="1031" spans="5:32" x14ac:dyDescent="0.55000000000000004">
      <c r="AF1031" s="259"/>
    </row>
    <row r="1032" spans="5:32" x14ac:dyDescent="0.55000000000000004">
      <c r="AF1032" s="259"/>
    </row>
    <row r="1033" spans="5:32" x14ac:dyDescent="0.55000000000000004">
      <c r="AF1033" s="259"/>
    </row>
    <row r="1034" spans="5:32" x14ac:dyDescent="0.55000000000000004">
      <c r="AF1034" s="259"/>
    </row>
    <row r="1035" spans="5:32" x14ac:dyDescent="0.55000000000000004">
      <c r="AF1035" s="259"/>
    </row>
    <row r="1036" spans="5:32" x14ac:dyDescent="0.55000000000000004">
      <c r="AF1036" s="259"/>
    </row>
    <row r="1037" spans="5:32" x14ac:dyDescent="0.55000000000000004">
      <c r="AF1037" s="259"/>
    </row>
    <row r="1038" spans="5:32" x14ac:dyDescent="0.55000000000000004">
      <c r="AF1038" s="259"/>
    </row>
  </sheetData>
  <mergeCells count="12">
    <mergeCell ref="G1023:H102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0"/>
  <sheetViews>
    <sheetView topLeftCell="A6" zoomScaleNormal="100" workbookViewId="0">
      <pane xSplit="1" ySplit="2" topLeftCell="B1012" activePane="bottomRight" state="frozen"/>
      <selection activeCell="A6" sqref="A6"/>
      <selection pane="topRight" activeCell="B6" sqref="B6"/>
      <selection pane="bottomLeft" activeCell="A8" sqref="A8"/>
      <selection pane="bottomRight" activeCell="A1016" sqref="A1016:E101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5"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5" si="3180">+AW961+1</f>
        <v>801</v>
      </c>
      <c r="AX962" s="216">
        <f t="shared" si="3134"/>
        <v>44786</v>
      </c>
      <c r="AY962" s="5">
        <v>0</v>
      </c>
      <c r="AZ962" s="217">
        <f t="shared" si="3135"/>
        <v>2538</v>
      </c>
      <c r="BA962" s="217">
        <f t="shared" ref="BA962:BA1015" si="3181">+BA958+1</f>
        <v>448</v>
      </c>
      <c r="BB962" s="119">
        <v>0</v>
      </c>
      <c r="BC962" s="26">
        <f t="shared" si="3136"/>
        <v>1648</v>
      </c>
      <c r="BD962" s="217">
        <f t="shared" ref="BD962:BD1015"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 si="6138">+AF1013</f>
        <v>416053</v>
      </c>
      <c r="BS1013">
        <f t="shared" ref="BS1013" si="6139">+AH1013</f>
        <v>85457</v>
      </c>
      <c r="BT1013">
        <f t="shared" ref="BT1013"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 si="6148">+AR1013</f>
        <v>6581117</v>
      </c>
      <c r="CD1013">
        <f t="shared" ref="CD1013" si="6149">+AT1013</f>
        <v>13742</v>
      </c>
      <c r="CE1013">
        <f t="shared" ref="CE1013"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v>44838</v>
      </c>
      <c r="B1014" s="219">
        <v>50</v>
      </c>
      <c r="C1014" s="142">
        <f t="shared" ref="C1014" si="6167">+B1014+C1013</f>
        <v>24366</v>
      </c>
      <c r="D1014" s="261">
        <f t="shared" ref="D1014" si="6168">+C1014-F1014</f>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3179"/>
        <v>826</v>
      </c>
      <c r="Z1014" s="74">
        <f t="shared" ref="Z1014" si="6169">+A1014</f>
        <v>44838</v>
      </c>
      <c r="AA1014" s="210">
        <f t="shared" ref="AA1014" si="6170">+AF1014+AL1014+AR1014</f>
        <v>7047983</v>
      </c>
      <c r="AB1014" s="210">
        <f t="shared" ref="AB1014" si="6171">+AH1014+AN1014+AT1014</f>
        <v>100189</v>
      </c>
      <c r="AC1014" s="211">
        <f t="shared" ref="AC1014" si="6172">+AJ1014+AP1014+AV1014</f>
        <v>21422</v>
      </c>
      <c r="AD1014" s="170">
        <f t="shared" ref="AD1014" si="6173">+AF1014-AF1013</f>
        <v>495</v>
      </c>
      <c r="AE1014" s="222">
        <f t="shared" ref="AE1014" si="6174">+AE1013+AD1014</f>
        <v>415343</v>
      </c>
      <c r="AF1014" s="143">
        <v>416548</v>
      </c>
      <c r="AG1014" s="171">
        <f t="shared" ref="AG1014" si="6175">+AH1014-AH1013</f>
        <v>203</v>
      </c>
      <c r="AH1014" s="143">
        <v>85660</v>
      </c>
      <c r="AI1014" s="171">
        <f t="shared" ref="AI1014" si="6176">+AJ1014-AJ1013</f>
        <v>8</v>
      </c>
      <c r="AJ1014" s="172">
        <v>10184</v>
      </c>
      <c r="AK1014" s="173">
        <f t="shared" ref="AK1014" si="6177">+AL1014-AL1013</f>
        <v>0</v>
      </c>
      <c r="AL1014" s="143">
        <v>793</v>
      </c>
      <c r="AM1014" s="173">
        <f t="shared" ref="AM1014" si="6178">+AN1014-AN1013</f>
        <v>0</v>
      </c>
      <c r="AN1014" s="143">
        <v>787</v>
      </c>
      <c r="AO1014" s="171">
        <f t="shared" ref="AO1014" si="6179">+AP1014-AP1013</f>
        <v>0</v>
      </c>
      <c r="AP1014" s="174">
        <v>6</v>
      </c>
      <c r="AQ1014" s="173">
        <f t="shared" ref="AQ1014" si="6180">+AR1014-AR1013</f>
        <v>49525</v>
      </c>
      <c r="AR1014" s="143">
        <v>6630642</v>
      </c>
      <c r="AS1014" s="171">
        <f t="shared" ref="AS1014" si="6181">+AT1014-AT1013</f>
        <v>0</v>
      </c>
      <c r="AT1014" s="143">
        <v>13742</v>
      </c>
      <c r="AU1014" s="171">
        <f t="shared" ref="AU1014" si="6182">+AV1014-AV1013</f>
        <v>31</v>
      </c>
      <c r="AV1014" s="175">
        <v>11232</v>
      </c>
      <c r="AW1014" s="217">
        <f t="shared" si="3180"/>
        <v>853</v>
      </c>
      <c r="AX1014" s="216">
        <f t="shared" ref="AX1014" si="6183">+A1014</f>
        <v>44838</v>
      </c>
      <c r="AY1014" s="5">
        <v>3</v>
      </c>
      <c r="AZ1014" s="217">
        <f t="shared" ref="AZ1014" si="6184">+AZ1013+AY1014</f>
        <v>2687</v>
      </c>
      <c r="BA1014" s="217">
        <f t="shared" si="3181"/>
        <v>461</v>
      </c>
      <c r="BB1014" s="119">
        <v>1</v>
      </c>
      <c r="BC1014" s="26">
        <f t="shared" ref="BC1014" si="6185">+BC1013+BB1014</f>
        <v>1670</v>
      </c>
      <c r="BD1014" s="217">
        <f t="shared" si="3182"/>
        <v>496</v>
      </c>
      <c r="BE1014" s="209">
        <f t="shared" ref="BE1014" si="6186">+Z1014</f>
        <v>44838</v>
      </c>
      <c r="BF1014" s="120">
        <f t="shared" ref="BF1014:BF1015" si="6187">+B1014</f>
        <v>50</v>
      </c>
      <c r="BG1014" s="120">
        <f t="shared" ref="BG1014" si="6188">+BI1014</f>
        <v>24366</v>
      </c>
      <c r="BH1014" s="209">
        <f t="shared" ref="BH1014" si="6189">+A1014</f>
        <v>44838</v>
      </c>
      <c r="BI1014" s="120">
        <f t="shared" ref="BI1014" si="6190">+C1014</f>
        <v>24366</v>
      </c>
      <c r="BJ1014" s="1">
        <f t="shared" ref="BJ1014" si="6191">+BE1014</f>
        <v>44838</v>
      </c>
      <c r="BK1014">
        <f t="shared" ref="BK1014:BK1015" si="6192">+BM1014-BL1014</f>
        <v>747</v>
      </c>
      <c r="BL1014">
        <f t="shared" ref="BL1014:BL1015" si="6193">+M1014</f>
        <v>114</v>
      </c>
      <c r="BM1014">
        <f t="shared" ref="BM1014:BM1015" si="6194">+L1014</f>
        <v>861</v>
      </c>
      <c r="BN1014" s="1">
        <f t="shared" ref="BN1014" si="6195">+BJ1014</f>
        <v>44838</v>
      </c>
      <c r="BO1014">
        <f t="shared" ref="BO1014" si="6196">+BO1010+BM1014</f>
        <v>199049</v>
      </c>
      <c r="BP1014">
        <f t="shared" ref="BP1014" si="6197">+BP1010+BL1014</f>
        <v>11811</v>
      </c>
      <c r="BQ1014" s="167">
        <f t="shared" ref="BQ1014" si="6198">+A1014</f>
        <v>44838</v>
      </c>
      <c r="BR1014">
        <f t="shared" ref="BR1014:BR1015" si="6199">+AF1014</f>
        <v>416548</v>
      </c>
      <c r="BS1014">
        <f t="shared" ref="BS1014:BS1015" si="6200">+AH1014</f>
        <v>85660</v>
      </c>
      <c r="BT1014">
        <f t="shared" ref="BT1014:BT1015" si="6201">+AJ1014</f>
        <v>10184</v>
      </c>
      <c r="BU1014">
        <v>15</v>
      </c>
      <c r="BV1014">
        <f t="shared" ref="BV1014" si="6202">+AD1014</f>
        <v>495</v>
      </c>
      <c r="BW1014">
        <f t="shared" ref="BW1014" si="6203">+BW1010+BV1014</f>
        <v>108805</v>
      </c>
      <c r="BX1014" s="167">
        <f t="shared" ref="BX1014" si="6204">+A1014</f>
        <v>44838</v>
      </c>
      <c r="BY1014">
        <f t="shared" ref="BY1014" si="6205">+AL1014</f>
        <v>793</v>
      </c>
      <c r="BZ1014">
        <f t="shared" ref="BZ1014" si="6206">+AN1014</f>
        <v>787</v>
      </c>
      <c r="CA1014">
        <f t="shared" ref="CA1014" si="6207">+AP1014</f>
        <v>6</v>
      </c>
      <c r="CB1014" s="167">
        <f t="shared" ref="CB1014" si="6208">+A1014</f>
        <v>44838</v>
      </c>
      <c r="CC1014">
        <f t="shared" ref="CC1014:CC1015" si="6209">+AR1014</f>
        <v>6630642</v>
      </c>
      <c r="CD1014">
        <f t="shared" ref="CD1014" si="6210">+AT1014</f>
        <v>13742</v>
      </c>
      <c r="CE1014">
        <f t="shared" ref="CE1014:CE1015" si="6211">+AV1014</f>
        <v>11232</v>
      </c>
      <c r="CF1014" s="167">
        <f t="shared" ref="CF1014" si="6212">+A1014</f>
        <v>44838</v>
      </c>
      <c r="CG1014">
        <f t="shared" ref="CG1014" si="6213">+AQ1014</f>
        <v>49525</v>
      </c>
      <c r="CH1014">
        <f t="shared" ref="CH1014" si="6214">+AU1014</f>
        <v>31</v>
      </c>
      <c r="CI1014" s="167">
        <f t="shared" ref="CI1014" si="6215">+A1014</f>
        <v>44838</v>
      </c>
      <c r="CJ1014">
        <f t="shared" ref="CJ1014" si="6216">+AD1014</f>
        <v>495</v>
      </c>
      <c r="CK1014">
        <f t="shared" ref="CK1014" si="6217">+AG1014</f>
        <v>203</v>
      </c>
      <c r="CL1014" s="167">
        <f t="shared" ref="CL1014" si="6218">+A1014</f>
        <v>44838</v>
      </c>
      <c r="CM1014">
        <f t="shared" ref="CM1014" si="6219">+AI1014</f>
        <v>8</v>
      </c>
      <c r="CN1014" s="1">
        <f t="shared" ref="CN1014" si="6220">+Z1014</f>
        <v>44838</v>
      </c>
      <c r="CO1014" s="253">
        <f t="shared" ref="CO1014" si="6221">+AD1014</f>
        <v>495</v>
      </c>
      <c r="CP1014" s="1">
        <f t="shared" ref="CP1014" si="6222">+Z1014</f>
        <v>44838</v>
      </c>
      <c r="CQ1014" s="254">
        <f t="shared" ref="CQ1014" si="6223">+AI1014</f>
        <v>8</v>
      </c>
      <c r="CR1014" s="167">
        <f t="shared" ref="CR1014" si="6224">+A1014</f>
        <v>44838</v>
      </c>
      <c r="CS1014">
        <f t="shared" ref="CS1014" si="6225">+AQ1014</f>
        <v>49525</v>
      </c>
      <c r="CT1014">
        <f t="shared" ref="CT1014" si="6226">+AU1014</f>
        <v>31</v>
      </c>
      <c r="CU1014">
        <f t="shared" ref="CU1014" si="6227">+AS1014</f>
        <v>0</v>
      </c>
    </row>
    <row r="1015" spans="1:99" ht="18" customHeight="1" x14ac:dyDescent="0.55000000000000004">
      <c r="A1015" s="167">
        <v>44839</v>
      </c>
      <c r="B1015" s="219">
        <v>46</v>
      </c>
      <c r="C1015" s="142">
        <f t="shared" ref="C1015" si="6228">+B1015+C1014</f>
        <v>24412</v>
      </c>
      <c r="D1015" s="261">
        <f t="shared" ref="D1015" si="6229">+C1015-F1015</f>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3179"/>
        <v>827</v>
      </c>
      <c r="Z1015" s="74">
        <f t="shared" ref="Z1015" si="6230">+A1015</f>
        <v>44839</v>
      </c>
      <c r="AA1015" s="210">
        <f t="shared" ref="AA1015" si="6231">+AF1015+AL1015+AR1015</f>
        <v>7103498</v>
      </c>
      <c r="AB1015" s="210">
        <f t="shared" ref="AB1015" si="6232">+AH1015+AN1015+AT1015</f>
        <v>100364</v>
      </c>
      <c r="AC1015" s="211">
        <f t="shared" ref="AC1015" si="6233">+AJ1015+AP1015+AV1015</f>
        <v>21480</v>
      </c>
      <c r="AD1015" s="170">
        <f t="shared" ref="AD1015" si="6234">+AF1015-AF1014</f>
        <v>641</v>
      </c>
      <c r="AE1015" s="222">
        <f t="shared" ref="AE1015" si="6235">+AE1014+AD1015</f>
        <v>415984</v>
      </c>
      <c r="AF1015" s="143">
        <v>417189</v>
      </c>
      <c r="AG1015" s="171">
        <f t="shared" ref="AG1015" si="6236">+AH1015-AH1014</f>
        <v>175</v>
      </c>
      <c r="AH1015" s="143">
        <v>85835</v>
      </c>
      <c r="AI1015" s="171">
        <f t="shared" ref="AI1015" si="6237">+AJ1015-AJ1014</f>
        <v>10</v>
      </c>
      <c r="AJ1015" s="172">
        <v>10194</v>
      </c>
      <c r="AK1015" s="173">
        <f t="shared" ref="AK1015" si="6238">+AL1015-AL1014</f>
        <v>0</v>
      </c>
      <c r="AL1015" s="143">
        <v>793</v>
      </c>
      <c r="AM1015" s="173">
        <f t="shared" ref="AM1015" si="6239">+AN1015-AN1014</f>
        <v>0</v>
      </c>
      <c r="AN1015" s="143">
        <v>787</v>
      </c>
      <c r="AO1015" s="171">
        <f t="shared" ref="AO1015" si="6240">+AP1015-AP1014</f>
        <v>0</v>
      </c>
      <c r="AP1015" s="174">
        <v>6</v>
      </c>
      <c r="AQ1015" s="173">
        <f t="shared" ref="AQ1015" si="6241">+AR1015-AR1014</f>
        <v>54874</v>
      </c>
      <c r="AR1015" s="143">
        <v>6685516</v>
      </c>
      <c r="AS1015" s="171">
        <f t="shared" ref="AS1015" si="6242">+AT1015-AT1014</f>
        <v>0</v>
      </c>
      <c r="AT1015" s="143">
        <v>13742</v>
      </c>
      <c r="AU1015" s="171">
        <f t="shared" ref="AU1015" si="6243">+AV1015-AV1014</f>
        <v>48</v>
      </c>
      <c r="AV1015" s="175">
        <v>11280</v>
      </c>
      <c r="AW1015" s="217">
        <f t="shared" si="3180"/>
        <v>854</v>
      </c>
      <c r="AX1015" s="216">
        <f t="shared" ref="AX1015" si="6244">+A1015</f>
        <v>44839</v>
      </c>
      <c r="AY1015" s="5">
        <v>2</v>
      </c>
      <c r="AZ1015" s="217">
        <f t="shared" ref="AZ1015" si="6245">+AZ1014+AY1015</f>
        <v>2689</v>
      </c>
      <c r="BA1015" s="217">
        <f t="shared" si="3181"/>
        <v>459</v>
      </c>
      <c r="BB1015" s="119">
        <v>0</v>
      </c>
      <c r="BC1015" s="26">
        <f t="shared" ref="BC1015" si="6246">+BC1014+BB1015</f>
        <v>1670</v>
      </c>
      <c r="BD1015" s="217">
        <f t="shared" si="3182"/>
        <v>494</v>
      </c>
      <c r="BE1015" s="209">
        <f t="shared" ref="BE1015" si="6247">+Z1015</f>
        <v>44839</v>
      </c>
      <c r="BF1015" s="120">
        <f t="shared" ref="BF1015" si="6248">+B1015</f>
        <v>46</v>
      </c>
      <c r="BG1015" s="120">
        <f t="shared" ref="BG1015" si="6249">+BI1015</f>
        <v>24412</v>
      </c>
      <c r="BH1015" s="209">
        <f t="shared" ref="BH1015" si="6250">+A1015</f>
        <v>44839</v>
      </c>
      <c r="BI1015" s="120">
        <f t="shared" ref="BI1015" si="6251">+C1015</f>
        <v>24412</v>
      </c>
      <c r="BJ1015" s="1">
        <f t="shared" ref="BJ1015" si="6252">+BE1015</f>
        <v>44839</v>
      </c>
      <c r="BK1015">
        <f t="shared" ref="BK1015" si="6253">+BM1015-BL1015</f>
        <v>1005</v>
      </c>
      <c r="BL1015">
        <f t="shared" ref="BL1015" si="6254">+M1015</f>
        <v>103</v>
      </c>
      <c r="BM1015">
        <f t="shared" ref="BM1015" si="6255">+L1015</f>
        <v>1108</v>
      </c>
      <c r="BN1015" s="1">
        <f t="shared" ref="BN1015" si="6256">+BJ1015</f>
        <v>44839</v>
      </c>
      <c r="BO1015">
        <f t="shared" ref="BO1015" si="6257">+BO1011+BM1015</f>
        <v>201534</v>
      </c>
      <c r="BP1015">
        <f t="shared" ref="BP1015" si="6258">+BP1011+BL1015</f>
        <v>11758</v>
      </c>
      <c r="BQ1015" s="167">
        <f t="shared" ref="BQ1015" si="6259">+A1015</f>
        <v>44839</v>
      </c>
      <c r="BR1015">
        <f t="shared" ref="BR1015" si="6260">+AF1015</f>
        <v>417189</v>
      </c>
      <c r="BS1015">
        <f t="shared" ref="BS1015" si="6261">+AH1015</f>
        <v>85835</v>
      </c>
      <c r="BT1015">
        <f t="shared" ref="BT1015" si="6262">+AJ1015</f>
        <v>10194</v>
      </c>
      <c r="BU1015">
        <v>15</v>
      </c>
      <c r="BV1015">
        <f t="shared" ref="BV1015" si="6263">+AD1015</f>
        <v>641</v>
      </c>
      <c r="BW1015">
        <f t="shared" ref="BW1015" si="6264">+BW1011+BV1015</f>
        <v>95418</v>
      </c>
      <c r="BX1015" s="167">
        <f t="shared" ref="BX1015" si="6265">+A1015</f>
        <v>44839</v>
      </c>
      <c r="BY1015">
        <f t="shared" ref="BY1015" si="6266">+AL1015</f>
        <v>793</v>
      </c>
      <c r="BZ1015">
        <f t="shared" ref="BZ1015" si="6267">+AN1015</f>
        <v>787</v>
      </c>
      <c r="CA1015">
        <f t="shared" ref="CA1015" si="6268">+AP1015</f>
        <v>6</v>
      </c>
      <c r="CB1015" s="167">
        <f t="shared" ref="CB1015" si="6269">+A1015</f>
        <v>44839</v>
      </c>
      <c r="CC1015">
        <f t="shared" ref="CC1015" si="6270">+AR1015</f>
        <v>6685516</v>
      </c>
      <c r="CD1015">
        <f t="shared" ref="CD1015" si="6271">+AT1015</f>
        <v>13742</v>
      </c>
      <c r="CE1015">
        <f t="shared" ref="CE1015" si="6272">+AV1015</f>
        <v>11280</v>
      </c>
      <c r="CF1015" s="167">
        <f t="shared" ref="CF1015" si="6273">+A1015</f>
        <v>44839</v>
      </c>
      <c r="CG1015">
        <f t="shared" ref="CG1015" si="6274">+AQ1015</f>
        <v>54874</v>
      </c>
      <c r="CH1015">
        <f t="shared" ref="CH1015" si="6275">+AU1015</f>
        <v>48</v>
      </c>
      <c r="CI1015" s="167">
        <f t="shared" ref="CI1015" si="6276">+A1015</f>
        <v>44839</v>
      </c>
      <c r="CJ1015">
        <f t="shared" ref="CJ1015" si="6277">+AD1015</f>
        <v>641</v>
      </c>
      <c r="CK1015">
        <f t="shared" ref="CK1015" si="6278">+AG1015</f>
        <v>175</v>
      </c>
      <c r="CL1015" s="167">
        <f t="shared" ref="CL1015" si="6279">+A1015</f>
        <v>44839</v>
      </c>
      <c r="CM1015">
        <f t="shared" ref="CM1015" si="6280">+AI1015</f>
        <v>10</v>
      </c>
      <c r="CN1015" s="1">
        <f t="shared" ref="CN1015" si="6281">+Z1015</f>
        <v>44839</v>
      </c>
      <c r="CO1015" s="253">
        <f t="shared" ref="CO1015" si="6282">+AD1015</f>
        <v>641</v>
      </c>
      <c r="CP1015" s="1">
        <f t="shared" ref="CP1015" si="6283">+Z1015</f>
        <v>44839</v>
      </c>
      <c r="CQ1015" s="254">
        <f t="shared" ref="CQ1015" si="6284">+AI1015</f>
        <v>10</v>
      </c>
      <c r="CR1015" s="167">
        <f t="shared" ref="CR1015" si="6285">+A1015</f>
        <v>44839</v>
      </c>
      <c r="CS1015">
        <f t="shared" ref="CS1015" si="6286">+AQ1015</f>
        <v>54874</v>
      </c>
      <c r="CT1015">
        <f t="shared" ref="CT1015" si="6287">+AU1015</f>
        <v>48</v>
      </c>
      <c r="CU1015">
        <f t="shared" ref="CU1015" si="6288">+AS1015</f>
        <v>0</v>
      </c>
    </row>
    <row r="1016" spans="1:99" ht="18" customHeight="1" x14ac:dyDescent="0.55000000000000004">
      <c r="A1016" s="167"/>
      <c r="B1016" s="219"/>
      <c r="C1016" s="142"/>
      <c r="D1016" s="261"/>
      <c r="E1016" s="135"/>
      <c r="F1016" s="135"/>
      <c r="G1016" s="135"/>
      <c r="H1016" s="123"/>
      <c r="I1016" s="135"/>
      <c r="J1016" s="123"/>
      <c r="K1016" s="41"/>
      <c r="L1016" s="134"/>
      <c r="M1016" s="219"/>
      <c r="N1016" s="123"/>
      <c r="O1016" s="123"/>
      <c r="P1016" s="135"/>
      <c r="Q1016" s="135"/>
      <c r="R1016" s="123"/>
      <c r="S1016" s="123"/>
      <c r="T1016" s="135"/>
      <c r="U1016" s="135"/>
      <c r="V1016" s="123"/>
      <c r="W1016" s="41"/>
      <c r="X1016" s="136"/>
      <c r="Y1016" s="4"/>
      <c r="Z1016" s="74"/>
      <c r="AA1016" s="210"/>
      <c r="AB1016" s="210"/>
      <c r="AC1016" s="211"/>
      <c r="AD1016" s="170"/>
      <c r="AE1016" s="222"/>
      <c r="AF1016" s="143"/>
      <c r="AG1016" s="171"/>
      <c r="AH1016" s="143"/>
      <c r="AI1016" s="171"/>
      <c r="AJ1016" s="172"/>
      <c r="AK1016" s="173"/>
      <c r="AL1016" s="143"/>
      <c r="AM1016" s="222"/>
      <c r="AN1016" s="143"/>
      <c r="AO1016" s="171"/>
      <c r="AP1016" s="174"/>
      <c r="AQ1016" s="173"/>
      <c r="AR1016" s="143"/>
      <c r="AS1016" s="171"/>
      <c r="AT1016" s="143"/>
      <c r="AU1016" s="171"/>
      <c r="AV1016" s="175"/>
      <c r="AW1016" s="217"/>
      <c r="AX1016" s="216"/>
      <c r="AY1016" s="5"/>
      <c r="AZ1016" s="217"/>
      <c r="BA1016" s="217"/>
      <c r="BB1016" s="119"/>
      <c r="BC1016" s="26"/>
      <c r="BD1016" s="217"/>
      <c r="BE1016" s="209"/>
      <c r="BF1016" s="120"/>
      <c r="BG1016" s="120"/>
      <c r="BH1016" s="209"/>
      <c r="BI1016" s="120"/>
      <c r="BJ1016" s="1"/>
      <c r="BN1016" s="1"/>
      <c r="BQ1016" s="167"/>
      <c r="BX1016" s="167"/>
      <c r="CB1016" s="167"/>
      <c r="CF1016" s="216"/>
      <c r="CI1016" s="167"/>
      <c r="CL1016" s="167"/>
      <c r="CN1016" s="1"/>
      <c r="CO1016" s="253"/>
      <c r="CP1016" s="1"/>
      <c r="CQ1016" s="254"/>
      <c r="CR1016" s="167"/>
    </row>
    <row r="1017" spans="1:99" ht="18" customHeight="1" x14ac:dyDescent="0.55000000000000004">
      <c r="A1017" s="167"/>
      <c r="B1017" s="219"/>
      <c r="C1017" s="142"/>
      <c r="D1017" s="261"/>
      <c r="E1017" s="135"/>
      <c r="F1017" s="135"/>
      <c r="G1017" s="135"/>
      <c r="H1017" s="123"/>
      <c r="I1017" s="135"/>
      <c r="J1017" s="123"/>
      <c r="K1017" s="41"/>
      <c r="L1017" s="134"/>
      <c r="M1017" s="219"/>
      <c r="N1017" s="123"/>
      <c r="O1017" s="123"/>
      <c r="P1017" s="135"/>
      <c r="Q1017" s="135"/>
      <c r="R1017" s="123"/>
      <c r="S1017" s="123"/>
      <c r="T1017" s="135"/>
      <c r="U1017" s="135"/>
      <c r="V1017" s="123"/>
      <c r="W1017" s="41"/>
      <c r="X1017" s="136"/>
      <c r="Y1017" s="4"/>
      <c r="Z1017" s="74"/>
      <c r="AA1017" s="210"/>
      <c r="AB1017" s="210"/>
      <c r="AC1017" s="211"/>
      <c r="AD1017" s="170"/>
      <c r="AE1017" s="222"/>
      <c r="AF1017" s="143"/>
      <c r="AG1017" s="171"/>
      <c r="AH1017" s="143"/>
      <c r="AI1017" s="171"/>
      <c r="AJ1017" s="172"/>
      <c r="AK1017" s="173"/>
      <c r="AL1017" s="143"/>
      <c r="AM1017" s="171"/>
      <c r="AN1017" s="143"/>
      <c r="AO1017" s="171"/>
      <c r="AP1017" s="174"/>
      <c r="AQ1017" s="173"/>
      <c r="AR1017" s="143"/>
      <c r="AS1017" s="171"/>
      <c r="AT1017" s="143"/>
      <c r="AU1017" s="171"/>
      <c r="AV1017" s="175"/>
      <c r="AW1017" s="217"/>
      <c r="AX1017" s="216"/>
      <c r="AY1017" s="5"/>
      <c r="AZ1017" s="217"/>
      <c r="BA1017" s="217"/>
      <c r="BB1017" s="119"/>
      <c r="BC1017" s="26"/>
      <c r="BD1017" s="217"/>
      <c r="BE1017" s="209"/>
      <c r="BF1017" s="120"/>
      <c r="BG1017" s="120"/>
      <c r="BH1017" s="209"/>
      <c r="BI1017" s="120"/>
      <c r="BJ1017" s="1"/>
      <c r="BN1017" s="1"/>
      <c r="BQ1017" s="167"/>
      <c r="BX1017" s="167"/>
      <c r="CB1017" s="167"/>
      <c r="CE1017">
        <f>+AV1017</f>
        <v>0</v>
      </c>
      <c r="CF1017" s="216"/>
      <c r="CI1017" s="167"/>
      <c r="CL1017" s="167"/>
      <c r="CN1017" s="1"/>
      <c r="CO1017" s="253"/>
      <c r="CP1017" s="1"/>
      <c r="CQ1017" s="254"/>
      <c r="CR1017" s="167"/>
    </row>
    <row r="1018" spans="1:99" ht="18" customHeight="1" x14ac:dyDescent="0.55000000000000004">
      <c r="A1018" s="167"/>
      <c r="B1018" s="219"/>
      <c r="C1018" s="142"/>
      <c r="D1018" s="142"/>
      <c r="E1018" s="135"/>
      <c r="F1018" s="135"/>
      <c r="G1018" s="135"/>
      <c r="H1018" s="123"/>
      <c r="I1018" s="135"/>
      <c r="J1018" s="123"/>
      <c r="K1018" s="41"/>
      <c r="L1018" s="134"/>
      <c r="M1018" s="135"/>
      <c r="N1018" s="123"/>
      <c r="O1018" s="123"/>
      <c r="P1018" s="135"/>
      <c r="Q1018" s="135"/>
      <c r="R1018" s="123"/>
      <c r="S1018" s="123"/>
      <c r="T1018" s="135"/>
      <c r="U1018" s="135"/>
      <c r="V1018" s="123"/>
      <c r="W1018" s="41"/>
      <c r="X1018" s="136"/>
      <c r="Y1018" s="4"/>
      <c r="Z1018" s="74"/>
      <c r="AA1018" s="210"/>
      <c r="AB1018" s="210"/>
      <c r="AC1018" s="211"/>
      <c r="AD1018" s="170"/>
      <c r="AE1018" s="222"/>
      <c r="AF1018" s="143"/>
      <c r="AG1018" s="171"/>
      <c r="AH1018" s="143"/>
      <c r="AI1018" s="171"/>
      <c r="AJ1018" s="172"/>
      <c r="AK1018" s="173"/>
      <c r="AL1018" s="143"/>
      <c r="AM1018" s="171"/>
      <c r="AN1018" s="143"/>
      <c r="AO1018" s="171"/>
      <c r="AP1018" s="174"/>
      <c r="AQ1018" s="173"/>
      <c r="AR1018" s="143"/>
      <c r="AS1018" s="171"/>
      <c r="AT1018" s="143"/>
      <c r="AU1018" s="171"/>
      <c r="AV1018" s="175"/>
      <c r="AW1018" s="217"/>
      <c r="AX1018" s="216"/>
      <c r="AY1018" s="5"/>
      <c r="AZ1018" s="217"/>
      <c r="BA1018" s="217"/>
      <c r="BB1018" s="119"/>
      <c r="BC1018" s="26"/>
      <c r="BD1018" s="217"/>
      <c r="BE1018" s="209"/>
      <c r="BF1018" s="120"/>
      <c r="BG1018" s="120"/>
      <c r="BH1018" s="209"/>
      <c r="BI1018" s="120"/>
      <c r="BJ1018" s="1"/>
      <c r="BN1018" s="1"/>
      <c r="BQ1018" s="167"/>
      <c r="BX1018" s="167"/>
      <c r="CB1018" s="167"/>
      <c r="CI1018" s="167"/>
      <c r="CL1018" s="167"/>
      <c r="CN1018" s="1"/>
      <c r="CO1018" s="253"/>
      <c r="CP1018" s="1"/>
      <c r="CQ1018" s="254"/>
      <c r="CR1018" s="167"/>
    </row>
    <row r="1019" spans="1:99" ht="7" customHeight="1" thickBot="1" x14ac:dyDescent="0.6">
      <c r="A1019" s="65"/>
      <c r="B1019" s="134"/>
      <c r="C1019" s="142"/>
      <c r="D1019" s="135"/>
      <c r="E1019" s="135"/>
      <c r="F1019" s="135"/>
      <c r="G1019" s="135"/>
      <c r="H1019" s="123"/>
      <c r="I1019" s="135"/>
      <c r="J1019" s="123"/>
      <c r="K1019" s="136"/>
      <c r="L1019" s="134"/>
      <c r="M1019" s="135"/>
      <c r="N1019" s="123"/>
      <c r="O1019" s="123"/>
      <c r="P1019" s="135"/>
      <c r="Q1019" s="135"/>
      <c r="R1019" s="123"/>
      <c r="S1019" s="123"/>
      <c r="T1019" s="135"/>
      <c r="U1019" s="135"/>
      <c r="V1019" s="123"/>
      <c r="W1019" s="41"/>
      <c r="X1019" s="136"/>
      <c r="Z1019" s="65"/>
      <c r="AA1019" s="63"/>
      <c r="AB1019" s="63"/>
      <c r="AC1019" s="63"/>
      <c r="AD1019" s="170"/>
      <c r="AE1019" s="222"/>
      <c r="AF1019" s="143"/>
      <c r="AG1019" s="171"/>
      <c r="AH1019" s="143"/>
      <c r="AI1019" s="171"/>
      <c r="AJ1019" s="172"/>
      <c r="AK1019" s="173"/>
      <c r="AL1019" s="143"/>
      <c r="AM1019" s="171"/>
      <c r="AN1019" s="143"/>
      <c r="AO1019" s="171"/>
      <c r="AP1019" s="174"/>
      <c r="AQ1019" s="173"/>
      <c r="AR1019" s="143"/>
      <c r="AS1019" s="171"/>
      <c r="AT1019" s="143"/>
      <c r="AU1019" s="171"/>
      <c r="AV1019" s="175"/>
    </row>
    <row r="1020" spans="1:99" x14ac:dyDescent="0.55000000000000004">
      <c r="B1020" s="44"/>
      <c r="C1020" s="44"/>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AE1020">
        <f>SUM(AD443:AD448)</f>
        <v>190</v>
      </c>
      <c r="AY1020" s="44" t="s">
        <v>474</v>
      </c>
      <c r="BB1020" s="44" t="s">
        <v>473</v>
      </c>
      <c r="BV1020">
        <f>SUM(BV442:BV1019)</f>
        <v>406039</v>
      </c>
    </row>
    <row r="1021" spans="1:99" x14ac:dyDescent="0.55000000000000004">
      <c r="B1021">
        <f>SUM(B554:B584)</f>
        <v>832</v>
      </c>
      <c r="AA1021" s="263">
        <f>+AA881-AA880</f>
        <v>82409</v>
      </c>
      <c r="AE1021">
        <f>SUM(AD797:AD1018)</f>
        <v>337068</v>
      </c>
      <c r="AI1021" s="236">
        <f>SUM(AI189:AI558)</f>
        <v>205</v>
      </c>
      <c r="AJ1021">
        <f>SUM(AI797:AI1018)</f>
        <v>9450</v>
      </c>
      <c r="AK1021">
        <f>SUM(AK907:AK1017)</f>
        <v>710</v>
      </c>
      <c r="AT1021" s="44">
        <f>SUM(AU908:AU1017)</f>
        <v>6059</v>
      </c>
      <c r="AU1021">
        <f>SUM(AU889:AU918)</f>
        <v>4396</v>
      </c>
      <c r="AV1021">
        <f>SUM(AU854:AU1018)</f>
        <v>10424</v>
      </c>
      <c r="AY1021" s="44">
        <f>SUM(AY359:AY413)</f>
        <v>69</v>
      </c>
      <c r="BB1021" s="44">
        <f>SUM(BB374:BB413)</f>
        <v>941</v>
      </c>
    </row>
    <row r="1022" spans="1:99" x14ac:dyDescent="0.55000000000000004">
      <c r="L1022">
        <f>SUM(L97:L1021)</f>
        <v>778607</v>
      </c>
      <c r="P1022">
        <f>SUM(P97:P1021)</f>
        <v>35368</v>
      </c>
      <c r="AD1022">
        <f>SUM(AD188:AD194)</f>
        <v>82</v>
      </c>
      <c r="AJ1022">
        <f>SUM(AI797:AI827)</f>
        <v>7081</v>
      </c>
      <c r="AV1022">
        <f>SUM(AU797:AU827)</f>
        <v>0</v>
      </c>
      <c r="AY1022" s="44" t="s">
        <v>685</v>
      </c>
    </row>
    <row r="1023" spans="1:99" ht="15" customHeight="1" x14ac:dyDescent="0.55000000000000004">
      <c r="A1023" s="119"/>
      <c r="D1023">
        <f>SUM(B229:B259)</f>
        <v>435</v>
      </c>
      <c r="Z1023" s="119"/>
      <c r="AA1023" s="119"/>
      <c r="AB1023" s="119"/>
      <c r="AC1023" s="119"/>
      <c r="AJ1023">
        <f>SUM(AI828:AI857)</f>
        <v>1483</v>
      </c>
      <c r="AV1023">
        <f>SUM(AU828:AU857)</f>
        <v>12</v>
      </c>
      <c r="AY1023" s="44">
        <f>SUM(AY581:AY1019)</f>
        <v>2279</v>
      </c>
    </row>
    <row r="1024" spans="1:99" x14ac:dyDescent="0.55000000000000004">
      <c r="AB1024" s="44" t="s">
        <v>827</v>
      </c>
      <c r="AD1024" s="44">
        <f>SUM(AD810:AD816)</f>
        <v>17671</v>
      </c>
      <c r="AH1024" s="4">
        <f>SUM(AD797:AD827)</f>
        <v>206192</v>
      </c>
      <c r="AI1024" s="5" t="s">
        <v>949</v>
      </c>
      <c r="AJ1024" s="4">
        <f>SUM(AI797:AI827)</f>
        <v>7081</v>
      </c>
      <c r="AN1024" s="227">
        <f>SUM(AK797:AK827)</f>
        <v>1</v>
      </c>
      <c r="AO1024" s="231" t="s">
        <v>949</v>
      </c>
      <c r="AP1024" s="227">
        <f>SUM(AO797:AO827)</f>
        <v>0</v>
      </c>
      <c r="AT1024" s="26">
        <f>SUM(AQ797:AQ827)</f>
        <v>2905</v>
      </c>
      <c r="AU1024" s="218" t="s">
        <v>949</v>
      </c>
      <c r="AV1024" s="26">
        <f>SUM(AU797:AU827)</f>
        <v>0</v>
      </c>
    </row>
    <row r="1025" spans="34:48" x14ac:dyDescent="0.55000000000000004">
      <c r="AH1025" s="4">
        <f>SUM(AD828:AD857)</f>
        <v>44357</v>
      </c>
      <c r="AI1025" s="5" t="s">
        <v>948</v>
      </c>
      <c r="AJ1025" s="4">
        <f>SUM(AI828:AI857)</f>
        <v>1483</v>
      </c>
      <c r="AN1025" s="227">
        <f>SUM(AK828:AK857)</f>
        <v>0</v>
      </c>
      <c r="AO1025" s="231" t="s">
        <v>948</v>
      </c>
      <c r="AP1025" s="227">
        <f>SUM(AO828:AO857)</f>
        <v>0</v>
      </c>
      <c r="AT1025" s="26">
        <f>SUM(AQ828:AQ857)</f>
        <v>92489</v>
      </c>
      <c r="AU1025" s="218" t="s">
        <v>948</v>
      </c>
      <c r="AV1025" s="26">
        <f>SUM(AU828:AU857)</f>
        <v>12</v>
      </c>
    </row>
    <row r="1026" spans="34:48" x14ac:dyDescent="0.55000000000000004">
      <c r="AH1026" s="4">
        <f>SUM(AD858:AD888)</f>
        <v>1728</v>
      </c>
      <c r="AI1026" s="5" t="s">
        <v>914</v>
      </c>
      <c r="AJ1026" s="4">
        <f>SUM(AI858:AI888)</f>
        <v>70</v>
      </c>
      <c r="AN1026" s="227">
        <f>SUM(AK858:AK888)</f>
        <v>1</v>
      </c>
      <c r="AO1026" s="231" t="s">
        <v>914</v>
      </c>
      <c r="AP1026" s="227">
        <f>SUM(AO858:AO888)</f>
        <v>0</v>
      </c>
      <c r="AT1026" s="26">
        <f>SUM(AQ858:AQ888)</f>
        <v>1917100</v>
      </c>
      <c r="AU1026" s="218" t="s">
        <v>914</v>
      </c>
      <c r="AV1026" s="26">
        <f>SUM(AU858:AU888)</f>
        <v>1390</v>
      </c>
    </row>
    <row r="1027" spans="34:48" x14ac:dyDescent="0.55000000000000004">
      <c r="AH1027" s="4">
        <f>SUM(AD889:AD918)</f>
        <v>5667</v>
      </c>
      <c r="AI1027" s="5" t="s">
        <v>947</v>
      </c>
      <c r="AJ1027" s="4">
        <f>SUM(AI889:AI918)</f>
        <v>23</v>
      </c>
      <c r="AN1027" s="227">
        <f>SUM(AK889:AK918)</f>
        <v>181</v>
      </c>
      <c r="AO1027" s="231" t="s">
        <v>947</v>
      </c>
      <c r="AP1027" s="227">
        <f>SUM(AO889:AO918)</f>
        <v>0</v>
      </c>
      <c r="AT1027" s="26">
        <f>SUM(AQ889:AQ918)</f>
        <v>1734300</v>
      </c>
      <c r="AU1027" s="218" t="s">
        <v>947</v>
      </c>
      <c r="AV1027" s="26">
        <f>SUM(AU889:AU918)</f>
        <v>4396</v>
      </c>
    </row>
    <row r="1028" spans="34:48" x14ac:dyDescent="0.55000000000000004">
      <c r="AH1028" s="4">
        <f>SUM(AD919:AD949)</f>
        <v>17832</v>
      </c>
      <c r="AI1028" s="5" t="s">
        <v>966</v>
      </c>
      <c r="AJ1028" s="4">
        <f>SUM(AI919:AI949)</f>
        <v>102</v>
      </c>
      <c r="AN1028" s="227">
        <f>SUM(AK919:AK949)</f>
        <v>527</v>
      </c>
      <c r="AO1028" s="231" t="s">
        <v>966</v>
      </c>
      <c r="AP1028" s="227">
        <f>SUM(AO919:AO949)</f>
        <v>6</v>
      </c>
      <c r="AT1028" s="26">
        <f>SUM(AQ919:AQ949)</f>
        <v>820902</v>
      </c>
      <c r="AU1028" s="218" t="s">
        <v>966</v>
      </c>
      <c r="AV1028" s="26">
        <f>SUM(AU919:AU949)</f>
        <v>2276</v>
      </c>
    </row>
    <row r="1029" spans="34:48" x14ac:dyDescent="0.55000000000000004">
      <c r="AH1029" s="4">
        <f>SUM(AD950:AD980)</f>
        <v>29892</v>
      </c>
      <c r="AI1029" s="5" t="s">
        <v>978</v>
      </c>
      <c r="AJ1029" s="4">
        <f>SUM(AI950:AI980)</f>
        <v>187</v>
      </c>
      <c r="AN1029" s="227">
        <f>SUM(AK950:AK980)</f>
        <v>2</v>
      </c>
      <c r="AO1029" s="231" t="s">
        <v>978</v>
      </c>
      <c r="AP1029" s="227">
        <f>SUM(AO950:AO980)</f>
        <v>0</v>
      </c>
      <c r="AT1029" s="26">
        <f>SUM(AQ950:AQ980)</f>
        <v>719844</v>
      </c>
      <c r="AU1029" s="218" t="s">
        <v>978</v>
      </c>
      <c r="AV1029" s="26">
        <f>SUM(AU950:AU980)</f>
        <v>987</v>
      </c>
    </row>
    <row r="1030" spans="34:48" x14ac:dyDescent="0.55000000000000004">
      <c r="AH1030" s="4">
        <f>SUM(AD981:AD1010)</f>
        <v>28866</v>
      </c>
      <c r="AI1030" s="5" t="s">
        <v>979</v>
      </c>
      <c r="AJ1030" s="4">
        <f>SUM(AI981:AI1010)</f>
        <v>471</v>
      </c>
      <c r="AN1030" s="227">
        <f>SUM(AK981:AK1010)</f>
        <v>0</v>
      </c>
      <c r="AO1030" s="231" t="s">
        <v>979</v>
      </c>
      <c r="AP1030" s="227">
        <f>SUM(AO981:AO1010)</f>
        <v>0</v>
      </c>
      <c r="AT1030" s="26">
        <f>SUM(AQ981:AQ1010)</f>
        <v>1153371</v>
      </c>
      <c r="AU1030" s="218" t="s">
        <v>979</v>
      </c>
      <c r="AV1030"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0"/>
  <sheetViews>
    <sheetView zoomScale="115" zoomScaleNormal="115" workbookViewId="0">
      <pane xSplit="3" ySplit="1" topLeftCell="D770" activePane="bottomRight" state="frozen"/>
      <selection pane="topRight" activeCell="C1" sqref="C1"/>
      <selection pane="bottomLeft" activeCell="A2" sqref="A2"/>
      <selection pane="bottomRight" activeCell="B780" sqref="B780:L78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8"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8"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8"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8"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8"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8"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8"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8"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8" s="100" customFormat="1" ht="17.5" customHeight="1" x14ac:dyDescent="0.55000000000000004">
      <c r="B777" s="265">
        <f t="shared" ref="B777" si="644">SUM(D777:AG777)-J777</f>
        <v>50</v>
      </c>
      <c r="C777" s="114">
        <v>44838</v>
      </c>
      <c r="D777" s="100">
        <v>2</v>
      </c>
      <c r="E777" s="100">
        <v>18</v>
      </c>
      <c r="F777" s="100">
        <v>2</v>
      </c>
      <c r="I777" s="100">
        <v>9</v>
      </c>
      <c r="J777" s="265">
        <f t="shared" ref="J777" si="645">SUM(K777:AF777)</f>
        <v>19</v>
      </c>
      <c r="K777" s="100">
        <v>5</v>
      </c>
      <c r="M777" s="100">
        <v>3</v>
      </c>
      <c r="V777" s="100">
        <v>2</v>
      </c>
      <c r="Z777" s="100">
        <v>1</v>
      </c>
      <c r="AB777" s="100">
        <v>7</v>
      </c>
      <c r="AD777" s="100">
        <v>1</v>
      </c>
      <c r="AG777" s="266"/>
      <c r="AH777" s="114">
        <f t="shared" ref="AH777" si="646">+C777</f>
        <v>44838</v>
      </c>
      <c r="AI777" s="267">
        <f t="shared" ref="AI777" si="647">+AL777-AJ777-AK777</f>
        <v>48</v>
      </c>
      <c r="AJ777" s="267">
        <f t="shared" ref="AJ777" si="648">+H777</f>
        <v>0</v>
      </c>
      <c r="AK777" s="100">
        <f t="shared" ref="AK777" si="649">+D777</f>
        <v>2</v>
      </c>
      <c r="AL777" s="267">
        <f t="shared" ref="AL777" si="650">+B777</f>
        <v>50</v>
      </c>
    </row>
    <row r="778" spans="2:38" s="100" customFormat="1" ht="17.5" customHeight="1" x14ac:dyDescent="0.55000000000000004">
      <c r="B778" s="265">
        <f t="shared" ref="B778" si="651">SUM(D778:AG778)-J778</f>
        <v>46</v>
      </c>
      <c r="C778" s="114">
        <v>44839</v>
      </c>
      <c r="D778" s="100">
        <v>3</v>
      </c>
      <c r="E778" s="100">
        <v>19</v>
      </c>
      <c r="F778" s="100">
        <v>2</v>
      </c>
      <c r="G778" s="100">
        <v>1</v>
      </c>
      <c r="H778" s="100">
        <v>1</v>
      </c>
      <c r="I778" s="100">
        <v>9</v>
      </c>
      <c r="J778" s="265">
        <f t="shared" ref="J778" si="652">SUM(K778:AF778)</f>
        <v>11</v>
      </c>
      <c r="K778" s="100">
        <v>8</v>
      </c>
      <c r="AB778" s="100">
        <v>1</v>
      </c>
      <c r="AD778" s="100">
        <v>2</v>
      </c>
      <c r="AG778" s="266"/>
      <c r="AH778" s="114">
        <f t="shared" ref="AH778" si="653">+C778</f>
        <v>44839</v>
      </c>
      <c r="AI778" s="267">
        <f t="shared" ref="AI778" si="654">+AL778-AJ778-AK778</f>
        <v>42</v>
      </c>
      <c r="AJ778" s="267">
        <f t="shared" ref="AJ778" si="655">+H778</f>
        <v>1</v>
      </c>
      <c r="AK778" s="100">
        <f t="shared" ref="AK778" si="656">+D778</f>
        <v>3</v>
      </c>
      <c r="AL778" s="267">
        <f t="shared" ref="AL778" si="657">+B778</f>
        <v>46</v>
      </c>
    </row>
    <row r="779" spans="2:38" s="100" customFormat="1" ht="17.5" customHeight="1" x14ac:dyDescent="0.55000000000000004">
      <c r="B779" s="265"/>
      <c r="C779" s="114"/>
      <c r="J779" s="265"/>
      <c r="AG779" s="266"/>
      <c r="AH779" s="114"/>
      <c r="AI779" s="267"/>
      <c r="AJ779" s="267"/>
      <c r="AL779" s="267"/>
    </row>
    <row r="780" spans="2:38" s="100" customFormat="1" ht="17.5" customHeight="1" x14ac:dyDescent="0.55000000000000004">
      <c r="B780" s="265"/>
      <c r="C780" s="114"/>
      <c r="J780" s="265"/>
      <c r="AG780" s="266"/>
      <c r="AH780" s="114"/>
      <c r="AI780" s="267"/>
      <c r="AJ780" s="267"/>
      <c r="AL780" s="267"/>
    </row>
    <row r="781" spans="2:38" ht="17.5" customHeight="1" x14ac:dyDescent="0.55000000000000004">
      <c r="B781" s="242"/>
      <c r="C781" s="1"/>
      <c r="E781" s="258"/>
      <c r="J781" s="242"/>
      <c r="AH781" s="1"/>
      <c r="AI781" s="243"/>
      <c r="AJ781" s="243"/>
    </row>
    <row r="782" spans="2:38" x14ac:dyDescent="0.55000000000000004">
      <c r="B782" s="219"/>
      <c r="C782" s="1"/>
      <c r="AH782" s="249">
        <v>1</v>
      </c>
    </row>
    <row r="783" spans="2:38" s="241" customFormat="1" ht="5" customHeight="1" x14ac:dyDescent="0.55000000000000004">
      <c r="B783" s="240"/>
      <c r="C783" s="239"/>
      <c r="AG783" s="4"/>
    </row>
    <row r="784" spans="2:38" ht="5.5" customHeight="1" x14ac:dyDescent="0.55000000000000004">
      <c r="B784" s="4"/>
      <c r="C784" s="1"/>
    </row>
    <row r="785" spans="2:39" x14ac:dyDescent="0.55000000000000004">
      <c r="B785">
        <f>SUM(B2:B784)</f>
        <v>22067</v>
      </c>
      <c r="C785" s="1" t="s">
        <v>348</v>
      </c>
      <c r="D785" s="26">
        <f t="shared" ref="D785:J785" si="658">SUM(D2:D784)</f>
        <v>4983</v>
      </c>
      <c r="E785" s="26">
        <f t="shared" si="658"/>
        <v>5108</v>
      </c>
      <c r="F785" s="26">
        <f t="shared" si="658"/>
        <v>1624</v>
      </c>
      <c r="G785">
        <f t="shared" si="658"/>
        <v>1028</v>
      </c>
      <c r="H785">
        <f t="shared" si="658"/>
        <v>1680</v>
      </c>
      <c r="I785" s="26">
        <f t="shared" si="658"/>
        <v>2140</v>
      </c>
      <c r="J785" s="26">
        <f t="shared" si="658"/>
        <v>5504</v>
      </c>
      <c r="K785">
        <f t="shared" ref="K785:AF785" si="659">SUM(K2:K784)</f>
        <v>1008</v>
      </c>
      <c r="L785">
        <f t="shared" si="659"/>
        <v>16</v>
      </c>
      <c r="M785">
        <f t="shared" si="659"/>
        <v>122</v>
      </c>
      <c r="N785">
        <f t="shared" si="659"/>
        <v>109</v>
      </c>
      <c r="O785" s="26">
        <f t="shared" si="659"/>
        <v>490</v>
      </c>
      <c r="P785">
        <f t="shared" si="659"/>
        <v>22</v>
      </c>
      <c r="Q785">
        <f t="shared" si="659"/>
        <v>26</v>
      </c>
      <c r="R785">
        <f t="shared" si="659"/>
        <v>222</v>
      </c>
      <c r="S785">
        <f t="shared" si="659"/>
        <v>147</v>
      </c>
      <c r="T785">
        <f t="shared" si="659"/>
        <v>132</v>
      </c>
      <c r="U785">
        <f t="shared" si="659"/>
        <v>152</v>
      </c>
      <c r="V785">
        <f t="shared" si="659"/>
        <v>326</v>
      </c>
      <c r="W785">
        <f t="shared" si="659"/>
        <v>35</v>
      </c>
      <c r="X785">
        <f t="shared" si="659"/>
        <v>75</v>
      </c>
      <c r="Y785">
        <f t="shared" si="659"/>
        <v>263</v>
      </c>
      <c r="Z785">
        <f t="shared" si="659"/>
        <v>284</v>
      </c>
      <c r="AA785">
        <f t="shared" si="659"/>
        <v>1</v>
      </c>
      <c r="AB785">
        <f t="shared" si="659"/>
        <v>551</v>
      </c>
      <c r="AC785">
        <f t="shared" si="659"/>
        <v>76</v>
      </c>
      <c r="AD785">
        <f t="shared" si="659"/>
        <v>809</v>
      </c>
      <c r="AF785">
        <f t="shared" si="659"/>
        <v>632</v>
      </c>
      <c r="AM785" s="243"/>
    </row>
    <row r="786" spans="2:39" x14ac:dyDescent="0.55000000000000004">
      <c r="C786" s="1"/>
    </row>
    <row r="787" spans="2:39" ht="5" customHeight="1" x14ac:dyDescent="0.55000000000000004">
      <c r="C787" s="1"/>
    </row>
    <row r="790" spans="2:39" x14ac:dyDescent="0.55000000000000004">
      <c r="B790" s="219"/>
      <c r="K79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W133" sqref="W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4"/>
  <sheetViews>
    <sheetView topLeftCell="A2" workbookViewId="0">
      <pane xSplit="2" ySplit="2" topLeftCell="C811" activePane="bottomRight" state="frozen"/>
      <selection activeCell="O24" sqref="O24"/>
      <selection pane="topRight" activeCell="O24" sqref="O24"/>
      <selection pane="bottomLeft" activeCell="O24" sqref="O24"/>
      <selection pane="bottomRight" activeCell="H820" sqref="H82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9" si="1145">+A804+1</f>
        <v>807</v>
      </c>
      <c r="B805" s="228"/>
      <c r="C805" s="44"/>
      <c r="D805" t="s">
        <v>333</v>
      </c>
      <c r="E805">
        <v>24</v>
      </c>
      <c r="F805">
        <f t="shared" ref="F805:F819"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6" customHeight="1" x14ac:dyDescent="0.55000000000000004">
      <c r="A818">
        <f t="shared" si="1145"/>
        <v>820</v>
      </c>
      <c r="B818" s="228"/>
      <c r="C818" s="44"/>
      <c r="D818" t="s">
        <v>347</v>
      </c>
      <c r="E818">
        <v>24</v>
      </c>
      <c r="F818">
        <f t="shared" si="1146"/>
        <v>723</v>
      </c>
      <c r="G818" s="1">
        <v>44838</v>
      </c>
      <c r="H818" s="272">
        <v>0</v>
      </c>
      <c r="I818" s="227">
        <f t="shared" ref="I818" si="1312">+I816+H818</f>
        <v>1165</v>
      </c>
      <c r="J818" s="119"/>
      <c r="K818" s="232">
        <f t="shared" ref="K818" si="1313">+K816+J818</f>
        <v>977</v>
      </c>
      <c r="L818" s="232">
        <f t="shared" ref="L818" si="1314">+L816+J818</f>
        <v>78</v>
      </c>
      <c r="M818" s="4"/>
      <c r="N818" s="232">
        <f t="shared" ref="N818" si="1315">+N816+M818</f>
        <v>3</v>
      </c>
      <c r="O818" s="273">
        <v>91</v>
      </c>
      <c r="P818" s="119"/>
      <c r="Q818" s="5"/>
      <c r="R818" s="248">
        <f t="shared" ref="R818" si="1316">+R816+Q818</f>
        <v>352</v>
      </c>
      <c r="S818" s="218">
        <f t="shared" ref="S818" si="1317">+S816+Q818</f>
        <v>591</v>
      </c>
      <c r="T818" s="233">
        <f t="shared" ref="T818" si="1318">+T816+O818-P818-Q818</f>
        <v>2188</v>
      </c>
      <c r="U818" s="250">
        <f t="shared" ref="U818" si="1319">+G818</f>
        <v>44838</v>
      </c>
      <c r="V818" s="4">
        <f t="shared" ref="V818" si="1320">+H818</f>
        <v>0</v>
      </c>
      <c r="W818" s="26">
        <f t="shared" ref="W818" si="1321">+I818</f>
        <v>1165</v>
      </c>
      <c r="X818" s="233">
        <f t="shared" ref="X818" si="1322">+X816+V818-J818</f>
        <v>184</v>
      </c>
      <c r="Y818" s="4">
        <f t="shared" ref="Y818" si="1323">+O818</f>
        <v>91</v>
      </c>
      <c r="Z818" s="230">
        <f t="shared" ref="Z818" si="1324">+Z816+Y818-P818-Q818</f>
        <v>2188</v>
      </c>
    </row>
    <row r="819" spans="1:26" ht="26" customHeight="1" x14ac:dyDescent="0.55000000000000004">
      <c r="A819">
        <f t="shared" si="1145"/>
        <v>821</v>
      </c>
      <c r="B819" s="228"/>
      <c r="C819" s="44"/>
      <c r="D819" t="s">
        <v>349</v>
      </c>
      <c r="E819">
        <v>24</v>
      </c>
      <c r="F819">
        <f t="shared" si="1146"/>
        <v>723</v>
      </c>
      <c r="G819" s="1">
        <v>44839</v>
      </c>
      <c r="H819" s="272">
        <v>0</v>
      </c>
      <c r="I819" s="227">
        <f t="shared" ref="I819" si="1325">+I817+H819</f>
        <v>1164</v>
      </c>
      <c r="J819" s="119"/>
      <c r="K819" s="232">
        <f t="shared" ref="K819" si="1326">+K817+J819</f>
        <v>977</v>
      </c>
      <c r="L819" s="232">
        <f t="shared" ref="L819" si="1327">+L817+J819</f>
        <v>78</v>
      </c>
      <c r="M819" s="4"/>
      <c r="N819" s="232">
        <f t="shared" ref="N819" si="1328">+N817+M819</f>
        <v>3</v>
      </c>
      <c r="O819" s="273">
        <v>97</v>
      </c>
      <c r="P819" s="119"/>
      <c r="Q819" s="5"/>
      <c r="R819" s="248">
        <f t="shared" ref="R819" si="1329">+R817+Q819</f>
        <v>352</v>
      </c>
      <c r="S819" s="218">
        <f t="shared" ref="S819" si="1330">+S817+Q819</f>
        <v>591</v>
      </c>
      <c r="T819" s="233">
        <f t="shared" ref="T819" si="1331">+T817+O819-P819-Q819</f>
        <v>2217</v>
      </c>
      <c r="U819" s="250">
        <f t="shared" ref="U819" si="1332">+G819</f>
        <v>44839</v>
      </c>
      <c r="V819" s="4">
        <f t="shared" ref="V819" si="1333">+H819</f>
        <v>0</v>
      </c>
      <c r="W819" s="26">
        <f t="shared" ref="W819" si="1334">+I819</f>
        <v>1164</v>
      </c>
      <c r="X819" s="233">
        <f t="shared" ref="X819" si="1335">+X817+V819-J819</f>
        <v>183</v>
      </c>
      <c r="Y819" s="4">
        <f t="shared" ref="Y819" si="1336">+O819</f>
        <v>97</v>
      </c>
      <c r="Z819" s="230">
        <f t="shared" ref="Z819" si="1337">+Z817+Y819-P819-Q819</f>
        <v>2217</v>
      </c>
    </row>
    <row r="820" spans="1:26" ht="25.5" customHeight="1" x14ac:dyDescent="0.55000000000000004">
      <c r="B820" s="228"/>
      <c r="C820" s="44"/>
      <c r="G820" s="1"/>
      <c r="H820" s="272"/>
      <c r="I820" s="227"/>
      <c r="J820" s="119"/>
      <c r="K820" s="232"/>
      <c r="L820" s="232"/>
      <c r="M820" s="4"/>
      <c r="N820" s="232"/>
      <c r="O820" s="273"/>
      <c r="P820" s="119"/>
      <c r="Q820" s="5"/>
      <c r="R820" s="248"/>
      <c r="S820" s="218"/>
      <c r="T820" s="233"/>
      <c r="U820" s="250"/>
      <c r="V820" s="4"/>
      <c r="W820" s="26"/>
      <c r="X820" s="233"/>
      <c r="Y820" s="4"/>
      <c r="Z820" s="230"/>
    </row>
    <row r="821" spans="1:26" ht="24" customHeight="1" x14ac:dyDescent="0.55000000000000004">
      <c r="B821" s="228"/>
      <c r="C821" s="44"/>
      <c r="G821" s="1"/>
      <c r="H821" s="119"/>
      <c r="I821" s="227"/>
      <c r="J821" s="119"/>
      <c r="K821" s="232"/>
      <c r="L821" s="271"/>
      <c r="M821" s="4"/>
      <c r="N821" s="232"/>
      <c r="O821" s="119"/>
      <c r="P821" s="119"/>
      <c r="Q821" s="5"/>
      <c r="R821" s="248"/>
      <c r="S821" s="218"/>
      <c r="T821" s="233"/>
      <c r="U821" s="250"/>
      <c r="V821" s="4"/>
      <c r="W821" s="26"/>
      <c r="X821" s="233"/>
      <c r="Y821" s="4"/>
      <c r="Z821" s="230"/>
    </row>
    <row r="822" spans="1:26" ht="24" customHeight="1" x14ac:dyDescent="0.55000000000000004">
      <c r="B822" s="228"/>
      <c r="C822" s="44"/>
      <c r="G822" s="1"/>
      <c r="H822" s="119"/>
      <c r="I822" s="227"/>
      <c r="J822" s="119"/>
      <c r="K822" s="232"/>
      <c r="L822" s="271"/>
      <c r="M822" s="4"/>
      <c r="N822" s="232"/>
      <c r="O822" s="119"/>
      <c r="P822" s="119"/>
      <c r="Q822" s="5"/>
      <c r="R822" s="248"/>
      <c r="S822" s="218"/>
      <c r="T822" s="233"/>
      <c r="U822" s="250"/>
      <c r="V822" s="4"/>
      <c r="W822" s="26"/>
      <c r="X822" s="233"/>
      <c r="Y822" s="4"/>
      <c r="Z822" s="230"/>
    </row>
    <row r="823" spans="1:26" x14ac:dyDescent="0.55000000000000004">
      <c r="B823" s="228"/>
      <c r="C823" s="44"/>
      <c r="G823" s="1"/>
      <c r="H823" s="44"/>
      <c r="J823" s="44"/>
      <c r="K823" s="256"/>
      <c r="L823" s="256"/>
      <c r="N823" s="256"/>
      <c r="O823" s="44"/>
      <c r="Q823" s="34"/>
      <c r="R823" s="257"/>
      <c r="S823" s="34"/>
      <c r="T823" s="44"/>
      <c r="U823" s="1"/>
    </row>
    <row r="824"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2022-10-06T08:29:46Z</dcterms:modified>
</cp:coreProperties>
</file>