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EC6C26D-519F-40D9-ACF5-6FC13B76EB88}"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21" i="5" l="1"/>
  <c r="CU1021" i="5"/>
  <c r="CT1021" i="5"/>
  <c r="CS1021" i="5"/>
  <c r="CR1021" i="5"/>
  <c r="CQ1021" i="5"/>
  <c r="CP1021" i="5"/>
  <c r="CO1021" i="5"/>
  <c r="CN1021" i="5"/>
  <c r="CM1021" i="5"/>
  <c r="CL1021" i="5"/>
  <c r="CK1021" i="5"/>
  <c r="CJ1021" i="5"/>
  <c r="CI1021" i="5"/>
  <c r="CH1021" i="5"/>
  <c r="CG1021" i="5"/>
  <c r="CF1021" i="5"/>
  <c r="CE1021" i="5"/>
  <c r="CD1021" i="5"/>
  <c r="CC1021" i="5"/>
  <c r="CB1021" i="5"/>
  <c r="CA1021" i="5"/>
  <c r="BZ1021" i="5"/>
  <c r="BY1021" i="5"/>
  <c r="BX1021" i="5"/>
  <c r="BW1021" i="5"/>
  <c r="BV1021" i="5"/>
  <c r="BT1021" i="5"/>
  <c r="BS1021" i="5"/>
  <c r="BR1021" i="5"/>
  <c r="BQ1021" i="5"/>
  <c r="BM1021" i="5"/>
  <c r="BO1021" i="5" s="1"/>
  <c r="BL1021" i="5"/>
  <c r="BP1021" i="5" s="1"/>
  <c r="BK1021" i="5"/>
  <c r="BJ1021" i="5"/>
  <c r="BN1021" i="5" s="1"/>
  <c r="BH1021" i="5"/>
  <c r="BF1021" i="5"/>
  <c r="BE1021" i="5"/>
  <c r="BD1021" i="5"/>
  <c r="BC1021" i="5"/>
  <c r="BA1021" i="5"/>
  <c r="AZ1021" i="5"/>
  <c r="AX1021" i="5"/>
  <c r="AW1021" i="5"/>
  <c r="AU1021" i="5"/>
  <c r="AS1021" i="5"/>
  <c r="AQ1021" i="5"/>
  <c r="AO1021" i="5"/>
  <c r="AM1021" i="5"/>
  <c r="AK1021" i="5"/>
  <c r="AI1021" i="5"/>
  <c r="AG1021" i="5"/>
  <c r="AD1021" i="5"/>
  <c r="AE1021" i="5" s="1"/>
  <c r="AC1021" i="5"/>
  <c r="AB1021" i="5"/>
  <c r="AA1021" i="5"/>
  <c r="Z1021" i="5"/>
  <c r="C1021" i="5"/>
  <c r="D1021" i="5" s="1"/>
  <c r="AK784" i="7"/>
  <c r="AJ784" i="7"/>
  <c r="AH784" i="7"/>
  <c r="J784" i="7"/>
  <c r="B784" i="7" s="1"/>
  <c r="AL784" i="7" s="1"/>
  <c r="AI784" i="7" s="1"/>
  <c r="Y825" i="6"/>
  <c r="Z825" i="6" s="1"/>
  <c r="V825" i="6"/>
  <c r="X825" i="6" s="1"/>
  <c r="U825" i="6"/>
  <c r="T825" i="6"/>
  <c r="S825" i="6"/>
  <c r="R825" i="6"/>
  <c r="N825" i="6"/>
  <c r="L825" i="6"/>
  <c r="K825" i="6"/>
  <c r="I825" i="6"/>
  <c r="W825" i="6" s="1"/>
  <c r="F825" i="6"/>
  <c r="A825" i="6"/>
  <c r="AF1022" i="2"/>
  <c r="AE1022" i="2"/>
  <c r="AB1022" i="2"/>
  <c r="AA1022" i="2"/>
  <c r="Z1022" i="2"/>
  <c r="X1022" i="2"/>
  <c r="W1022" i="2"/>
  <c r="P1022" i="2"/>
  <c r="O1022" i="2"/>
  <c r="M1022" i="2"/>
  <c r="K1022" i="2"/>
  <c r="H1022" i="2"/>
  <c r="Y1022" i="2" s="1"/>
  <c r="AF1021" i="2"/>
  <c r="AE1021" i="2"/>
  <c r="AA1021" i="2"/>
  <c r="Z1021" i="2"/>
  <c r="X1021" i="2"/>
  <c r="W1021" i="2"/>
  <c r="P1021" i="2"/>
  <c r="CR1020" i="5"/>
  <c r="CP1020" i="5"/>
  <c r="CN1020" i="5"/>
  <c r="CL1020" i="5"/>
  <c r="CJ1020" i="5"/>
  <c r="CI1020" i="5"/>
  <c r="CH1020" i="5"/>
  <c r="CF1020" i="5"/>
  <c r="CE1020" i="5"/>
  <c r="CD1020" i="5"/>
  <c r="CC1020" i="5"/>
  <c r="CB1020" i="5"/>
  <c r="CA1020" i="5"/>
  <c r="BZ1020" i="5"/>
  <c r="BY1020" i="5"/>
  <c r="BX1020" i="5"/>
  <c r="BT1020" i="5"/>
  <c r="BS1020" i="5"/>
  <c r="BR1020" i="5"/>
  <c r="BQ1020" i="5"/>
  <c r="BM1020" i="5"/>
  <c r="BK1020" i="5" s="1"/>
  <c r="BL1020" i="5"/>
  <c r="BH1020" i="5"/>
  <c r="BF1020" i="5"/>
  <c r="BE1020" i="5"/>
  <c r="BJ1020" i="5" s="1"/>
  <c r="BN1020" i="5" s="1"/>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AK783" i="7"/>
  <c r="AJ783" i="7"/>
  <c r="AH783" i="7"/>
  <c r="J783" i="7"/>
  <c r="B783" i="7" s="1"/>
  <c r="AL783" i="7" s="1"/>
  <c r="AI783" i="7" s="1"/>
  <c r="Y824" i="6"/>
  <c r="V824" i="6"/>
  <c r="U824" i="6"/>
  <c r="CS1019" i="5"/>
  <c r="CR1019" i="5"/>
  <c r="CM1019" i="5"/>
  <c r="CL1019" i="5"/>
  <c r="CK1019" i="5"/>
  <c r="CI1019" i="5"/>
  <c r="CF1019" i="5"/>
  <c r="CE1019" i="5"/>
  <c r="CD1019" i="5"/>
  <c r="CC1019" i="5"/>
  <c r="CB1019" i="5"/>
  <c r="CA1019" i="5"/>
  <c r="BZ1019" i="5"/>
  <c r="BY1019" i="5"/>
  <c r="BX1019" i="5"/>
  <c r="BT1019" i="5"/>
  <c r="BS1019" i="5"/>
  <c r="BR1019" i="5"/>
  <c r="BQ1019" i="5"/>
  <c r="BM1019" i="5"/>
  <c r="BK1019" i="5" s="1"/>
  <c r="BL1019" i="5"/>
  <c r="BH1019" i="5"/>
  <c r="BF1019" i="5"/>
  <c r="BE1019" i="5"/>
  <c r="BJ1019" i="5" s="1"/>
  <c r="BN1019" i="5" s="1"/>
  <c r="AX1019" i="5"/>
  <c r="AU1019" i="5"/>
  <c r="CH1019" i="5" s="1"/>
  <c r="AS1019" i="5"/>
  <c r="CU1019" i="5" s="1"/>
  <c r="AQ1019" i="5"/>
  <c r="CG1019" i="5" s="1"/>
  <c r="AO1019" i="5"/>
  <c r="AM1019" i="5"/>
  <c r="AK1019" i="5"/>
  <c r="AI1019" i="5"/>
  <c r="CQ1019" i="5" s="1"/>
  <c r="AG1019" i="5"/>
  <c r="AD1019" i="5"/>
  <c r="BV1019" i="5" s="1"/>
  <c r="AC1019" i="5"/>
  <c r="AB1019" i="5"/>
  <c r="AA1019" i="5"/>
  <c r="Z1019" i="5"/>
  <c r="CP1019" i="5" s="1"/>
  <c r="AK782" i="7"/>
  <c r="AJ782" i="7"/>
  <c r="AH782" i="7"/>
  <c r="J782" i="7"/>
  <c r="B782" i="7" s="1"/>
  <c r="AL782" i="7" s="1"/>
  <c r="Y823" i="6"/>
  <c r="V823" i="6"/>
  <c r="U823" i="6"/>
  <c r="AF1020" i="2"/>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F1019" i="2"/>
  <c r="AE1019" i="2"/>
  <c r="AA1019" i="2"/>
  <c r="Z1019" i="2"/>
  <c r="X1019" i="2"/>
  <c r="W1019" i="2"/>
  <c r="P1019" i="2"/>
  <c r="AF1018"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BE1017" i="5"/>
  <c r="BJ1017" i="5" s="1"/>
  <c r="BN1017" i="5" s="1"/>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F1016" i="2"/>
  <c r="AF1017" i="2"/>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BI1021" i="5" l="1"/>
  <c r="BG1021" i="5" s="1"/>
  <c r="CG1020" i="5"/>
  <c r="CQ1020" i="5"/>
  <c r="BV1020" i="5"/>
  <c r="AI782" i="7"/>
  <c r="I1022" i="2"/>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6" i="5" l="1"/>
  <c r="AP1036" i="5"/>
  <c r="CS981" i="5"/>
  <c r="AT1036" i="5"/>
  <c r="CO981" i="5"/>
  <c r="AH1036" i="5"/>
  <c r="CT981" i="5"/>
  <c r="AV1036" i="5"/>
  <c r="CM981" i="5"/>
  <c r="AJ103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5" i="5" l="1"/>
  <c r="AP1035" i="5"/>
  <c r="AH1035" i="5"/>
  <c r="CG950" i="5"/>
  <c r="AT1035" i="5"/>
  <c r="CH950" i="5"/>
  <c r="AV1035" i="5"/>
  <c r="CM950" i="5"/>
  <c r="AJ103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4" i="5" l="1"/>
  <c r="AT1034" i="5"/>
  <c r="AV1034" i="5"/>
  <c r="AP1034" i="5"/>
  <c r="AJ1034" i="5"/>
  <c r="AN103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3" i="5"/>
  <c r="BE919" i="5"/>
  <c r="BJ919" i="5" s="1"/>
  <c r="BN919" i="5" s="1"/>
  <c r="BE921" i="5"/>
  <c r="BJ921" i="5" s="1"/>
  <c r="BN921" i="5" s="1"/>
  <c r="BK920" i="5"/>
  <c r="CG920" i="5"/>
  <c r="AP103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7"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3" i="5" l="1"/>
  <c r="CQ889" i="5"/>
  <c r="AJ1033" i="5"/>
  <c r="AT1033" i="5"/>
  <c r="CK889" i="5"/>
  <c r="CS889" i="5"/>
  <c r="AU1027" i="5"/>
  <c r="CJ889" i="5"/>
  <c r="AH103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2" i="5" l="1"/>
  <c r="AN103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2" i="5" l="1"/>
  <c r="AT1032" i="5"/>
  <c r="AV1032" i="5"/>
  <c r="CK858" i="5"/>
  <c r="BV858" i="5"/>
  <c r="AH103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8" i="5"/>
  <c r="AE839" i="2"/>
  <c r="AA839" i="2"/>
  <c r="Z839" i="2"/>
  <c r="X839" i="2"/>
  <c r="W839" i="2"/>
  <c r="P839" i="2"/>
  <c r="O791" i="7"/>
  <c r="G79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1" i="5" l="1"/>
  <c r="AJ1031" i="5"/>
  <c r="AT1031" i="5"/>
  <c r="AV1029" i="5"/>
  <c r="AV1031" i="5"/>
  <c r="CK828" i="5"/>
  <c r="AJ102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0" i="5" l="1"/>
  <c r="AT1030" i="5"/>
  <c r="AJ1030" i="5"/>
  <c r="AP1030" i="5"/>
  <c r="AH1030" i="5"/>
  <c r="AV1030" i="5"/>
  <c r="CK797" i="5"/>
  <c r="AJ1028" i="5"/>
  <c r="AV102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7" i="5"/>
  <c r="AJ102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05" i="6"/>
  <c r="F807" i="6" s="1"/>
  <c r="F809" i="6" s="1"/>
  <c r="F811" i="6" s="1"/>
  <c r="F813" i="6" s="1"/>
  <c r="F815" i="6" s="1"/>
  <c r="F817" i="6" s="1"/>
  <c r="F819" i="6" s="1"/>
  <c r="F821" i="6" s="1"/>
  <c r="F82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9" i="5"/>
  <c r="AS581" i="5"/>
  <c r="CU581" i="5" s="1"/>
  <c r="AG581" i="5"/>
  <c r="CK581" i="5" s="1"/>
  <c r="X79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7" i="5"/>
  <c r="CL378" i="5" l="1"/>
  <c r="CI378" i="5"/>
  <c r="CE378" i="5"/>
  <c r="CD378" i="5"/>
  <c r="CC378" i="5"/>
  <c r="CB378" i="5"/>
  <c r="CA378" i="5"/>
  <c r="BZ378" i="5"/>
  <c r="BY378" i="5"/>
  <c r="BX378" i="5"/>
  <c r="BT378" i="5"/>
  <c r="BS378" i="5"/>
  <c r="BR378" i="5"/>
  <c r="BQ378" i="5"/>
  <c r="BL378" i="5"/>
  <c r="BM378" i="5"/>
  <c r="BH378" i="5"/>
  <c r="BF378" i="5"/>
  <c r="BB102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05" i="6"/>
  <c r="L807" i="6" s="1"/>
  <c r="L809" i="6" s="1"/>
  <c r="L811" i="6" s="1"/>
  <c r="L813" i="6" s="1"/>
  <c r="L815" i="6" s="1"/>
  <c r="L817" i="6" s="1"/>
  <c r="L819" i="6" s="1"/>
  <c r="L821" i="6" s="1"/>
  <c r="L823" i="6" s="1"/>
  <c r="R804" i="6"/>
  <c r="R806" i="6" s="1"/>
  <c r="R808" i="6" s="1"/>
  <c r="R810" i="6" s="1"/>
  <c r="R812" i="6" s="1"/>
  <c r="R814" i="6" s="1"/>
  <c r="R816" i="6" s="1"/>
  <c r="R818" i="6" s="1"/>
  <c r="R820" i="6" s="1"/>
  <c r="R822" i="6" s="1"/>
  <c r="R824" i="6" s="1"/>
  <c r="R805" i="6"/>
  <c r="R807" i="6" s="1"/>
  <c r="R809" i="6" s="1"/>
  <c r="R811" i="6" s="1"/>
  <c r="R813" i="6" s="1"/>
  <c r="R815" i="6" s="1"/>
  <c r="R817" i="6" s="1"/>
  <c r="R819" i="6" s="1"/>
  <c r="R821" i="6" s="1"/>
  <c r="R82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1" i="7"/>
  <c r="AD791" i="7"/>
  <c r="AB791" i="7"/>
  <c r="Y791" i="7"/>
  <c r="N791" i="7"/>
  <c r="E79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05" i="6"/>
  <c r="S807" i="6" s="1"/>
  <c r="S809" i="6" s="1"/>
  <c r="S811" i="6" s="1"/>
  <c r="S813" i="6" s="1"/>
  <c r="S815" i="6" s="1"/>
  <c r="S817" i="6" s="1"/>
  <c r="S819" i="6" s="1"/>
  <c r="S821" i="6" s="1"/>
  <c r="S82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05" i="6"/>
  <c r="K807" i="6" s="1"/>
  <c r="K809" i="6" s="1"/>
  <c r="K811" i="6" s="1"/>
  <c r="K813" i="6" s="1"/>
  <c r="K815" i="6" s="1"/>
  <c r="K817" i="6" s="1"/>
  <c r="K819" i="6" s="1"/>
  <c r="K821" i="6" s="1"/>
  <c r="K823" i="6" s="1"/>
  <c r="N804" i="6"/>
  <c r="N806" i="6" s="1"/>
  <c r="N808" i="6" s="1"/>
  <c r="N810" i="6" s="1"/>
  <c r="N812" i="6" s="1"/>
  <c r="N814" i="6" s="1"/>
  <c r="N816" i="6" s="1"/>
  <c r="N818" i="6" s="1"/>
  <c r="N820" i="6" s="1"/>
  <c r="N822" i="6" s="1"/>
  <c r="N824" i="6" s="1"/>
  <c r="N805" i="6"/>
  <c r="N807" i="6" s="1"/>
  <c r="N809" i="6" s="1"/>
  <c r="N811" i="6" s="1"/>
  <c r="N813" i="6" s="1"/>
  <c r="N815" i="6" s="1"/>
  <c r="N817" i="6" s="1"/>
  <c r="N819" i="6" s="1"/>
  <c r="N821" i="6" s="1"/>
  <c r="N823" i="6" s="1"/>
  <c r="T804" i="6"/>
  <c r="T806" i="6" s="1"/>
  <c r="T808" i="6" s="1"/>
  <c r="T810" i="6" s="1"/>
  <c r="T812" i="6" s="1"/>
  <c r="T814" i="6" s="1"/>
  <c r="T816" i="6" s="1"/>
  <c r="T818" i="6" s="1"/>
  <c r="T820" i="6" s="1"/>
  <c r="T822" i="6" s="1"/>
  <c r="T824" i="6" s="1"/>
  <c r="T805" i="6"/>
  <c r="T807" i="6" s="1"/>
  <c r="T809" i="6" s="1"/>
  <c r="T811" i="6" s="1"/>
  <c r="T813" i="6" s="1"/>
  <c r="T815" i="6" s="1"/>
  <c r="T817" i="6" s="1"/>
  <c r="T819" i="6" s="1"/>
  <c r="T821" i="6" s="1"/>
  <c r="T82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05" i="6"/>
  <c r="X807" i="6" s="1"/>
  <c r="X809" i="6" s="1"/>
  <c r="X811" i="6" s="1"/>
  <c r="X813" i="6" s="1"/>
  <c r="X815" i="6" s="1"/>
  <c r="X817" i="6" s="1"/>
  <c r="X819" i="6" s="1"/>
  <c r="X821" i="6" s="1"/>
  <c r="X82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05" i="6"/>
  <c r="Z807" i="6" s="1"/>
  <c r="Z809" i="6" s="1"/>
  <c r="Z811" i="6" s="1"/>
  <c r="Z813" i="6" s="1"/>
  <c r="Z815" i="6" s="1"/>
  <c r="Z817" i="6" s="1"/>
  <c r="Z819" i="6" s="1"/>
  <c r="Z821" i="6" s="1"/>
  <c r="Z82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0" i="5" l="1"/>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1" i="7"/>
  <c r="T791" i="7"/>
  <c r="R791" i="7"/>
  <c r="Z791" i="7"/>
  <c r="AC79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1" i="7"/>
  <c r="AK371" i="7"/>
  <c r="S791" i="7"/>
  <c r="B371" i="7"/>
  <c r="AL371" i="7" s="1"/>
  <c r="U79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1" i="7"/>
  <c r="K791" i="7"/>
  <c r="AK392" i="7"/>
  <c r="I79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1" i="2" l="1"/>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1" i="7"/>
  <c r="AK536" i="7"/>
  <c r="H791" i="7"/>
  <c r="AJ536" i="7"/>
  <c r="B536" i="7"/>
  <c r="AL536" i="7" s="1"/>
  <c r="L79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I1016" i="2"/>
  <c r="AB1015" i="2"/>
  <c r="I1015" i="2"/>
  <c r="AB1014" i="2"/>
  <c r="I1014" i="2"/>
  <c r="AB1013" i="2"/>
  <c r="I1013" i="2"/>
  <c r="AB1012" i="2"/>
  <c r="I1012" i="2"/>
  <c r="AB1011" i="2"/>
  <c r="I1011" i="2"/>
  <c r="W580" i="6"/>
  <c r="I581" i="6"/>
  <c r="AB1021" i="2" l="1"/>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1" i="7"/>
  <c r="B573" i="7"/>
  <c r="AL573" i="7" s="1"/>
  <c r="AK573" i="7"/>
  <c r="B79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23" i="6" s="1"/>
  <c r="W818" i="6"/>
  <c r="I820" i="6"/>
  <c r="W820" i="6" l="1"/>
  <c r="I822" i="6"/>
  <c r="W822" i="6" l="1"/>
  <c r="I824" i="6"/>
  <c r="W824" i="6" s="1"/>
</calcChain>
</file>

<file path=xl/sharedStrings.xml><?xml version="1.0" encoding="utf-8"?>
<sst xmlns="http://schemas.openxmlformats.org/spreadsheetml/2006/main" count="1375" uniqueCount="980">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</sst>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国家衛健委発表に基づく感染状況!$AE$374:$AE$1025</c:f>
              <c:numCache>
                <c:formatCode>m"月"d"日"</c:formatCode>
                <c:ptCount val="6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numCache>
            </c:numRef>
          </c:cat>
          <c:val>
            <c:numRef>
              <c:f>国家衛健委発表に基づく感染状況!$AF$374:$AF$1025</c:f>
              <c:numCache>
                <c:formatCode>#,##0_);[Red]\(#,##0\)</c:formatCode>
                <c:ptCount val="6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pt idx="647">
                  <c:v>491</c:v>
                </c:pt>
                <c:pt idx="648">
                  <c:v>417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香港マカオ台湾の患者・海外輸入症例・無症状病原体保有者!$CO$189:$CO$1025</c:f>
              <c:numCache>
                <c:formatCode>General</c:formatCode>
                <c:ptCount val="8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省市別輸入症例数変化!$D$2:$D$788</c:f>
              <c:numCache>
                <c:formatCode>General</c:formatCode>
                <c:ptCount val="78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省市別輸入症例数変化!$E$2:$E$788</c:f>
              <c:numCache>
                <c:formatCode>General</c:formatCode>
                <c:ptCount val="78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省市別輸入症例数変化!$F$2:$F$788</c:f>
              <c:numCache>
                <c:formatCode>General</c:formatCode>
                <c:ptCount val="78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省市別輸入症例数変化!$G$2:$G$788</c:f>
              <c:numCache>
                <c:formatCode>General</c:formatCode>
                <c:ptCount val="78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省市別輸入症例数変化!$H$2:$H$788</c:f>
              <c:numCache>
                <c:formatCode>General</c:formatCode>
                <c:ptCount val="78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省市別輸入症例数変化!$I$2:$I$788</c:f>
              <c:numCache>
                <c:formatCode>General</c:formatCode>
                <c:ptCount val="78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省市別輸入症例数変化!$J$2:$J$788</c:f>
              <c:numCache>
                <c:formatCode>0_);[Red]\(0\)</c:formatCode>
                <c:ptCount val="78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香港マカオ台湾の患者・海外輸入症例・無症状病原体保有者!$AX$169:$AX$1025</c:f>
              <c:numCache>
                <c:formatCode>m"月"d"日"</c:formatCode>
                <c:ptCount val="8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numCache>
            </c:numRef>
          </c:cat>
          <c:val>
            <c:numRef>
              <c:f>香港マカオ台湾の患者・海外輸入症例・無症状病原体保有者!$AY$169:$AY$1025</c:f>
              <c:numCache>
                <c:formatCode>General</c:formatCode>
                <c:ptCount val="8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香港マカオ台湾の患者・海外輸入症例・無症状病原体保有者!$AX$169:$AX$1025</c:f>
              <c:numCache>
                <c:formatCode>m"月"d"日"</c:formatCode>
                <c:ptCount val="8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numCache>
            </c:numRef>
          </c:cat>
          <c:val>
            <c:numRef>
              <c:f>香港マカオ台湾の患者・海外輸入症例・無症状病原体保有者!$BB$169:$BB$1025</c:f>
              <c:numCache>
                <c:formatCode>General</c:formatCode>
                <c:ptCount val="8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香港マカオ台湾の患者・海外輸入症例・無症状病原体保有者!$AX$169:$AX$1025</c:f>
              <c:numCache>
                <c:formatCode>m"月"d"日"</c:formatCode>
                <c:ptCount val="8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numCache>
            </c:numRef>
          </c:cat>
          <c:val>
            <c:numRef>
              <c:f>香港マカオ台湾の患者・海外輸入症例・無症状病原体保有者!$AZ$169:$AZ$1025</c:f>
              <c:numCache>
                <c:formatCode>General</c:formatCode>
                <c:ptCount val="8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香港マカオ台湾の患者・海外輸入症例・無症状病原体保有者!$AX$169:$AX$1025</c:f>
              <c:numCache>
                <c:formatCode>m"月"d"日"</c:formatCode>
                <c:ptCount val="8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numCache>
            </c:numRef>
          </c:cat>
          <c:val>
            <c:numRef>
              <c:f>香港マカオ台湾の患者・海外輸入症例・無症状病原体保有者!$BC$169:$BC$1025</c:f>
              <c:numCache>
                <c:formatCode>General</c:formatCode>
                <c:ptCount val="8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香港マカオ台湾の患者・海外輸入症例・無症状病原体保有者!$CR$485:$CR$1025</c:f>
              <c:numCache>
                <c:formatCode>m"月"d"日"</c:formatCode>
                <c:ptCount val="5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numCache>
            </c:numRef>
          </c:cat>
          <c:val>
            <c:numRef>
              <c:f>香港マカオ台湾の患者・海外輸入症例・無症状病原体保有者!$CS$485:$CS$1025</c:f>
              <c:numCache>
                <c:formatCode>General</c:formatCode>
                <c:ptCount val="54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香港マカオ台湾の患者・海外輸入症例・無症状病原体保有者!$CR$485:$CR$1025</c:f>
              <c:numCache>
                <c:formatCode>m"月"d"日"</c:formatCode>
                <c:ptCount val="5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numCache>
            </c:numRef>
          </c:cat>
          <c:val>
            <c:numRef>
              <c:f>香港マカオ台湾の患者・海外輸入症例・無症状病原体保有者!$CT$485:$CT$1025</c:f>
              <c:numCache>
                <c:formatCode>General</c:formatCode>
                <c:ptCount val="54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香港マカオ台湾の患者・海外輸入症例・無症状病原体保有者!$BJ$97:$BJ$1024</c:f>
              <c:numCache>
                <c:formatCode>m"月"d"日"</c:formatCode>
                <c:ptCount val="9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numCache>
            </c:numRef>
          </c:cat>
          <c:val>
            <c:numRef>
              <c:f>香港マカオ台湾の患者・海外輸入症例・無症状病原体保有者!$BK$97:$BK$1024</c:f>
              <c:numCache>
                <c:formatCode>General</c:formatCode>
                <c:ptCount val="9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香港マカオ台湾の患者・海外輸入症例・無症状病原体保有者!$BJ$97:$BJ$1024</c:f>
              <c:numCache>
                <c:formatCode>m"月"d"日"</c:formatCode>
                <c:ptCount val="9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numCache>
            </c:numRef>
          </c:cat>
          <c:val>
            <c:numRef>
              <c:f>香港マカオ台湾の患者・海外輸入症例・無症状病原体保有者!$BL$97:$BL$1024</c:f>
              <c:numCache>
                <c:formatCode>General</c:formatCode>
                <c:ptCount val="9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香港マカオ台湾の患者・海外輸入症例・無症状病原体保有者!$CM$29:$CM$1025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香港マカオ台湾の患者・海外輸入症例・無症状病原体保有者!$CK$29:$CK$1025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香港マカオ台湾の患者・海外輸入症例・無症状病原体保有者!$CJ$29:$CJ$1025</c:f>
              <c:numCache>
                <c:formatCode>General</c:formatCode>
                <c:ptCount val="9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香港マカオ台湾の患者・海外輸入症例・無症状病原体保有者!$CK$29:$CK$1025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香港マカオ台湾の患者・海外輸入症例・無症状病原体保有者!$CI$29:$CI$1025</c15:sqref>
                        </c15:formulaRef>
                      </c:ext>
                    </c:extLst>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extLst>
                      <c:ext uri="{02D57815-91ED-43cb-92C2-25804820EDAC}">
                        <c15:formulaRef>
                          <c15:sqref>香港マカオ台湾の患者・海外輸入症例・無症状病原体保有者!$CJ$29:$CJ$1025</c15:sqref>
                        </c15:formulaRef>
                      </c:ext>
                    </c:extLst>
                    <c:numCache>
                      <c:formatCode>General</c:formatCode>
                      <c:ptCount val="9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国家衛健委発表に基づく感染状況!$AE$374:$AE$1025</c:f>
              <c:numCache>
                <c:formatCode>m"月"d"日"</c:formatCode>
                <c:ptCount val="6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numCache>
            </c:numRef>
          </c:cat>
          <c:val>
            <c:numRef>
              <c:f>国家衛健委発表に基づく感染状況!$AF$374:$AF$1025</c:f>
              <c:numCache>
                <c:formatCode>#,##0_);[Red]\(#,##0\)</c:formatCode>
                <c:ptCount val="6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pt idx="647">
                  <c:v>491</c:v>
                </c:pt>
                <c:pt idx="648">
                  <c:v>417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省市別輸入症例数変化!$AI$2:$AI$787</c:f>
              <c:numCache>
                <c:formatCode>0_);[Red]\(0\)</c:formatCode>
                <c:ptCount val="78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省市別輸入症例数変化!$AJ$2:$AJ$787</c:f>
              <c:numCache>
                <c:formatCode>0_);[Red]\(0\)</c:formatCode>
                <c:ptCount val="78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numCache>
            </c:numRef>
          </c:cat>
          <c:val>
            <c:numRef>
              <c:f>省市別輸入症例数変化!$AK$2:$AK$787</c:f>
              <c:numCache>
                <c:formatCode>General</c:formatCode>
                <c:ptCount val="78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香港マカオ台湾の患者・海外輸入症例・無症状病原体保有者!$BR$29:$BR$1025</c:f>
              <c:numCache>
                <c:formatCode>General</c:formatCode>
                <c:ptCount val="99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香港マカオ台湾の患者・海外輸入症例・無症状病原体保有者!$BS$29:$BS$1025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香港マカオ台湾の患者・海外輸入症例・無症状病原体保有者!$BT$29:$BT$1025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香港マカオ台湾の患者・海外輸入症例・無症状病原体保有者!$CQ$189:$CQ$1024</c:f>
              <c:numCache>
                <c:formatCode>General</c:formatCode>
                <c:ptCount val="8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香港マカオ台湾の患者・海外輸入症例・無症状病原体保有者!$CO$189:$CO$1025</c:f>
              <c:numCache>
                <c:formatCode>General</c:formatCode>
                <c:ptCount val="8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香港マカオ台湾の患者・海外輸入症例・無症状病原体保有者!$BJ$97:$BJ$1024</c:f>
              <c:numCache>
                <c:formatCode>m"月"d"日"</c:formatCode>
                <c:ptCount val="9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numCache>
            </c:numRef>
          </c:cat>
          <c:val>
            <c:numRef>
              <c:f>香港マカオ台湾の患者・海外輸入症例・無症状病原体保有者!$BL$97:$BL$1024</c:f>
              <c:numCache>
                <c:formatCode>General</c:formatCode>
                <c:ptCount val="9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香港マカオ台湾の患者・海外輸入症例・無症状病原体保有者!$BJ$97:$BJ$1024</c:f>
              <c:numCache>
                <c:formatCode>m"月"d"日"</c:formatCode>
                <c:ptCount val="9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numCache>
            </c:numRef>
          </c:cat>
          <c:val>
            <c:numRef>
              <c:f>香港マカオ台湾の患者・海外輸入症例・無症状病原体保有者!$BK$97:$BK$1024</c:f>
              <c:numCache>
                <c:formatCode>General</c:formatCode>
                <c:ptCount val="9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国家衛健委発表に基づく感染状況!$W$27:$W$1025</c:f>
              <c:numCache>
                <c:formatCode>m"月"d"日"</c:formatCode>
                <c:ptCount val="9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numCache>
            </c:numRef>
          </c:cat>
          <c:val>
            <c:numRef>
              <c:f>国家衛健委発表に基づく感染状況!$X$27:$X$1025</c:f>
              <c:numCache>
                <c:formatCode>#,##0_);[Red]\(#,##0\)</c:formatCode>
                <c:ptCount val="9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国家衛健委発表に基づく感染状況!$W$27:$W$1025</c:f>
              <c:numCache>
                <c:formatCode>m"月"d"日"</c:formatCode>
                <c:ptCount val="9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numCache>
            </c:numRef>
          </c:cat>
          <c:val>
            <c:numRef>
              <c:f>国家衛健委発表に基づく感染状況!$Y$27:$Y$1025</c:f>
              <c:numCache>
                <c:formatCode>General</c:formatCode>
                <c:ptCount val="9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香港マカオ台湾の患者・海外輸入症例・無症状病原体保有者!$CQ$189:$CQ$1024</c:f>
              <c:numCache>
                <c:formatCode>General</c:formatCode>
                <c:ptCount val="8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香港マカオ台湾の患者・海外輸入症例・無症状病原体保有者!$CO$189:$CO$1025</c:f>
              <c:numCache>
                <c:formatCode>General</c:formatCode>
                <c:ptCount val="8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新疆の情況!$U$7:$U$829</c:f>
              <c:strCache>
                <c:ptCount val="81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strCache>
            </c:strRef>
          </c:cat>
          <c:val>
            <c:numRef>
              <c:f>新疆の情況!$V$7:$V$829</c:f>
              <c:numCache>
                <c:formatCode>General</c:formatCode>
                <c:ptCount val="82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新疆の情況!$U$7:$U$829</c:f>
              <c:strCache>
                <c:ptCount val="81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strCache>
            </c:strRef>
          </c:cat>
          <c:val>
            <c:numRef>
              <c:f>新疆の情況!$W$7:$W$829</c:f>
              <c:numCache>
                <c:formatCode>General</c:formatCode>
                <c:ptCount val="82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国家衛健委発表に基づく感染状況!$W$27:$W$1026</c:f>
              <c:numCache>
                <c:formatCode>m"月"d"日"</c:formatCode>
                <c:ptCount val="9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numCache>
            </c:numRef>
          </c:cat>
          <c:val>
            <c:numRef>
              <c:f>国家衛健委発表に基づく感染状況!$X$27:$X$1026</c:f>
              <c:numCache>
                <c:formatCode>#,##0_);[Red]\(#,##0\)</c:formatCode>
                <c:ptCount val="9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国家衛健委発表に基づく感染状況!$W$27:$W$1026</c:f>
              <c:numCache>
                <c:formatCode>m"月"d"日"</c:formatCode>
                <c:ptCount val="9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numCache>
            </c:numRef>
          </c:cat>
          <c:val>
            <c:numRef>
              <c:f>国家衛健委発表に基づく感染状況!$Y$27:$Y$1026</c:f>
              <c:numCache>
                <c:formatCode>General</c:formatCode>
                <c:ptCount val="9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香港マカオ台湾の患者・海外輸入症例・無症状病原体保有者!$BE$70:$BE$1025</c:f>
              <c:numCache>
                <c:formatCode>m"月"d"日"</c:formatCode>
                <c:ptCount val="9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numCache>
            </c:numRef>
          </c:cat>
          <c:val>
            <c:numRef>
              <c:f>香港マカオ台湾の患者・海外輸入症例・無症状病原体保有者!$BF$70:$BF$1025</c:f>
              <c:numCache>
                <c:formatCode>General</c:formatCode>
                <c:ptCount val="95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香港マカオ台湾の患者・海外輸入症例・無症状病原体保有者!$BE$70:$BE$1025</c:f>
              <c:numCache>
                <c:formatCode>m"月"d"日"</c:formatCode>
                <c:ptCount val="9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numCache>
            </c:numRef>
          </c:cat>
          <c:val>
            <c:numRef>
              <c:f>香港マカオ台湾の患者・海外輸入症例・無症状病原体保有者!$BG$70:$BG$1025</c:f>
              <c:numCache>
                <c:formatCode>General</c:formatCode>
                <c:ptCount val="95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香港マカオ台湾の患者・海外輸入症例・無症状病原体保有者!$BY$29:$BY$1025</c:f>
              <c:numCache>
                <c:formatCode>General</c:formatCode>
                <c:ptCount val="99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香港マカオ台湾の患者・海外輸入症例・無症状病原体保有者!$BZ$29:$BZ$1025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香港マカオ台湾の患者・海外輸入症例・無症状病原体保有者!$CA$29:$CA$1025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香港マカオ台湾の患者・海外輸入症例・無症状病原体保有者!$CC$29:$CC$1025</c:f>
              <c:numCache>
                <c:formatCode>General</c:formatCode>
                <c:ptCount val="99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香港マカオ台湾の患者・海外輸入症例・無症状病原体保有者!$CD$29:$CD$1025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香港マカオ台湾の患者・海外輸入症例・無症状病原体保有者!$CE$29:$CE$1025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香港マカオ台湾の患者・海外輸入症例・無症状病原体保有者!$CM$29:$CM$1025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香港マカオ台湾の患者・海外輸入症例・無症状病原体保有者!$CJ$29:$CJ$1025</c:f>
              <c:numCache>
                <c:formatCode>General</c:formatCode>
                <c:ptCount val="9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香港マカオ台湾の患者・海外輸入症例・無症状病原体保有者!$CI$29:$CI$1025</c:f>
              <c:numCache>
                <c:formatCode>m"月"d"日"</c:formatCode>
                <c:ptCount val="9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numCache>
            </c:numRef>
          </c:cat>
          <c:val>
            <c:numRef>
              <c:f>香港マカオ台湾の患者・海外輸入症例・無症状病原体保有者!$CK$29:$CK$1025</c:f>
              <c:numCache>
                <c:formatCode>General</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numCache>
            </c:numRef>
          </c:cat>
          <c:val>
            <c:numRef>
              <c:f>香港マカオ台湾の患者・海外輸入症例・無症状病原体保有者!$CQ$189:$CQ$1024</c:f>
              <c:numCache>
                <c:formatCode>General</c:formatCode>
                <c:ptCount val="8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4"/>
  <sheetViews>
    <sheetView zoomScale="115" zoomScaleNormal="115" workbookViewId="0">
      <pane xSplit="2" ySplit="5" topLeftCell="C1014" activePane="bottomRight" state="frozen"/>
      <selection pane="topRight" activeCell="C1" sqref="C1"/>
      <selection pane="bottomLeft" activeCell="A8" sqref="A8"/>
      <selection pane="bottomRight" activeCell="C1023" sqref="C102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8"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32" si="413">+H1001-M1001-O1001</f>
        <v>3297</v>
      </c>
      <c r="J1001" s="47">
        <v>2</v>
      </c>
      <c r="K1001" s="55">
        <f t="shared" ref="K1001:K1032" si="414">+J1001+K1000</f>
        <v>42</v>
      </c>
      <c r="L1001" s="47">
        <v>0</v>
      </c>
      <c r="M1001" s="87">
        <f t="shared" ref="M1001:M1032" si="415">+L1001+M1000</f>
        <v>5226</v>
      </c>
      <c r="N1001" s="47">
        <v>327</v>
      </c>
      <c r="O1001" s="87">
        <f t="shared" ref="O1001:O1032" si="416">+N1001+O1000</f>
        <v>240121</v>
      </c>
      <c r="P1001" s="105">
        <f t="shared" ref="P1001:P103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+G1019-香港マカオ台湾の患者・海外輸入症例・無症状病原体保有者!B1022</f>
        <v>503</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+G1020-香港マカオ台湾の患者・海外輸入症例・無症状病原体保有者!B1023</f>
        <v>434</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+G1021-香港マカオ台湾の患者・海外輸入症例・無症状病原体保有者!B1024</f>
        <v>491</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+G1022-香港マカオ台湾の患者・海外輸入症例・無症状病原体保有者!B1025</f>
        <v>417</v>
      </c>
    </row>
    <row r="1023" spans="2:32" x14ac:dyDescent="0.55000000000000004">
      <c r="B1023" s="201"/>
      <c r="C1023" s="47"/>
      <c r="D1023" s="83"/>
      <c r="E1023" s="104"/>
      <c r="F1023" s="56"/>
      <c r="G1023" s="47"/>
      <c r="H1023" s="87"/>
      <c r="I1023" s="87"/>
      <c r="J1023" s="47"/>
      <c r="K1023" s="55"/>
      <c r="L1023" s="47"/>
      <c r="M1023" s="87"/>
      <c r="N1023" s="47"/>
      <c r="O1023" s="87"/>
      <c r="P1023" s="105"/>
      <c r="Q1023" s="56"/>
      <c r="R1023" s="47"/>
      <c r="S1023" s="110"/>
      <c r="T1023" s="56"/>
      <c r="U1023" s="77"/>
      <c r="W1023" s="1"/>
      <c r="X1023" s="113"/>
      <c r="Z1023" s="114"/>
      <c r="AE1023" s="1"/>
      <c r="AF1023" s="259"/>
    </row>
    <row r="1024" spans="2:32" x14ac:dyDescent="0.55000000000000004">
      <c r="B1024" s="201"/>
      <c r="C1024" s="47"/>
      <c r="D1024" s="83"/>
      <c r="E1024" s="104"/>
      <c r="F1024" s="56"/>
      <c r="G1024" s="47"/>
      <c r="H1024" s="87"/>
      <c r="I1024" s="87"/>
      <c r="J1024" s="47"/>
      <c r="K1024" s="55"/>
      <c r="L1024" s="47"/>
      <c r="M1024" s="87"/>
      <c r="N1024" s="47"/>
      <c r="O1024" s="87"/>
      <c r="P1024" s="105"/>
      <c r="Q1024" s="56"/>
      <c r="R1024" s="47"/>
      <c r="S1024" s="110"/>
      <c r="T1024" s="56"/>
      <c r="U1024" s="77"/>
      <c r="W1024" s="1"/>
      <c r="X1024" s="113"/>
      <c r="Z1024" s="114"/>
      <c r="AE1024" s="1"/>
      <c r="AF1024" s="259"/>
    </row>
    <row r="1025" spans="2:32" ht="18.5" thickBot="1" x14ac:dyDescent="0.6">
      <c r="B1025" s="65"/>
      <c r="C1025" s="58"/>
      <c r="D1025" s="48"/>
      <c r="E1025" s="60"/>
      <c r="F1025" s="59"/>
      <c r="G1025" s="47"/>
      <c r="H1025" s="87"/>
      <c r="I1025" s="87"/>
      <c r="J1025" s="58"/>
      <c r="K1025" s="55"/>
      <c r="L1025" s="47"/>
      <c r="M1025" s="87"/>
      <c r="N1025" s="47"/>
      <c r="O1025" s="87"/>
      <c r="P1025" s="105"/>
      <c r="Q1025" s="59"/>
      <c r="R1025" s="47"/>
      <c r="S1025" s="59"/>
      <c r="T1025" s="59"/>
      <c r="U1025" s="77"/>
      <c r="W1025" s="1"/>
      <c r="X1025" s="113"/>
      <c r="Z1025" s="114"/>
      <c r="AE1025" s="1"/>
      <c r="AF1025" s="259"/>
    </row>
    <row r="1026" spans="2:32" ht="9.5" customHeight="1" thickBot="1" x14ac:dyDescent="0.6">
      <c r="B1026" s="65"/>
      <c r="C1026" s="78"/>
      <c r="D1026" s="79"/>
      <c r="E1026" s="81"/>
      <c r="F1026" s="93"/>
      <c r="G1026" s="78"/>
      <c r="H1026" s="81"/>
      <c r="I1026" s="81"/>
      <c r="J1026" s="78"/>
      <c r="K1026" s="81"/>
      <c r="L1026" s="78"/>
      <c r="M1026" s="81"/>
      <c r="N1026" s="82"/>
      <c r="O1026" s="80"/>
      <c r="P1026" s="92"/>
      <c r="Q1026" s="93"/>
      <c r="R1026" s="112"/>
      <c r="S1026" s="93"/>
      <c r="T1026" s="93"/>
      <c r="U1026" s="66"/>
      <c r="AF1026" s="259"/>
    </row>
    <row r="1027" spans="2:32" x14ac:dyDescent="0.55000000000000004">
      <c r="M1027" s="262">
        <f>SUM(L845:L862)</f>
        <v>503</v>
      </c>
      <c r="AF1027" s="259"/>
    </row>
    <row r="1028" spans="2:32" ht="13" customHeight="1" x14ac:dyDescent="0.55000000000000004">
      <c r="E1028" s="106"/>
      <c r="F1028" s="107"/>
      <c r="G1028" s="106" t="s">
        <v>80</v>
      </c>
      <c r="H1028" s="107"/>
      <c r="I1028" s="107"/>
      <c r="J1028" s="107"/>
      <c r="U1028" s="71"/>
      <c r="AF1028" s="259"/>
    </row>
    <row r="1029" spans="2:32" ht="13" customHeight="1" x14ac:dyDescent="0.55000000000000004">
      <c r="E1029" s="106" t="s">
        <v>98</v>
      </c>
      <c r="F1029" s="107"/>
      <c r="G1029" s="274" t="s">
        <v>79</v>
      </c>
      <c r="H1029" s="275"/>
      <c r="I1029" s="106" t="s">
        <v>106</v>
      </c>
      <c r="J1029" s="107"/>
      <c r="AF1029" s="259"/>
    </row>
    <row r="1030" spans="2:32" ht="13" customHeight="1" x14ac:dyDescent="0.55000000000000004">
      <c r="B1030" s="119"/>
      <c r="E1030" s="108" t="s">
        <v>108</v>
      </c>
      <c r="F1030" s="107"/>
      <c r="G1030" s="108"/>
      <c r="H1030" s="108"/>
      <c r="I1030" s="106" t="s">
        <v>107</v>
      </c>
      <c r="J1030" s="107"/>
      <c r="AF1030" s="259"/>
    </row>
    <row r="1031" spans="2:32" ht="18.5" customHeight="1" x14ac:dyDescent="0.55000000000000004">
      <c r="E1031" s="106" t="s">
        <v>96</v>
      </c>
      <c r="F1031" s="107"/>
      <c r="G1031" s="106" t="s">
        <v>97</v>
      </c>
      <c r="H1031" s="107"/>
      <c r="I1031" s="107"/>
      <c r="J1031" s="107"/>
      <c r="AF1031" s="259"/>
    </row>
    <row r="1032" spans="2:32" ht="13" customHeight="1" x14ac:dyDescent="0.55000000000000004">
      <c r="E1032" s="106" t="s">
        <v>98</v>
      </c>
      <c r="F1032" s="107"/>
      <c r="G1032" s="106" t="s">
        <v>99</v>
      </c>
      <c r="H1032" s="107"/>
      <c r="I1032" s="107"/>
      <c r="J1032" s="107"/>
      <c r="AF1032" s="259"/>
    </row>
    <row r="1033" spans="2:32" ht="13" customHeight="1" x14ac:dyDescent="0.55000000000000004">
      <c r="E1033" s="106" t="s">
        <v>98</v>
      </c>
      <c r="F1033" s="107"/>
      <c r="G1033" s="106" t="s">
        <v>100</v>
      </c>
      <c r="H1033" s="107"/>
      <c r="I1033" s="107"/>
      <c r="J1033" s="107"/>
      <c r="AF1033" s="259"/>
    </row>
    <row r="1034" spans="2:32" ht="13" customHeight="1" x14ac:dyDescent="0.55000000000000004">
      <c r="E1034" s="106" t="s">
        <v>101</v>
      </c>
      <c r="F1034" s="107"/>
      <c r="G1034" s="106" t="s">
        <v>102</v>
      </c>
      <c r="H1034" s="107"/>
      <c r="I1034" s="107"/>
      <c r="J1034" s="107"/>
      <c r="AF1034" s="259"/>
    </row>
    <row r="1035" spans="2:32" ht="13" customHeight="1" x14ac:dyDescent="0.55000000000000004">
      <c r="E1035" s="106" t="s">
        <v>103</v>
      </c>
      <c r="F1035" s="107"/>
      <c r="G1035" s="106" t="s">
        <v>104</v>
      </c>
      <c r="H1035" s="107"/>
      <c r="I1035" s="107"/>
      <c r="J1035" s="107"/>
      <c r="AF1035" s="259"/>
    </row>
    <row r="1036" spans="2:32" x14ac:dyDescent="0.55000000000000004">
      <c r="AF1036" s="259"/>
    </row>
    <row r="1037" spans="2:32" x14ac:dyDescent="0.55000000000000004">
      <c r="AF1037" s="259"/>
    </row>
    <row r="1038" spans="2:32" x14ac:dyDescent="0.55000000000000004">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sheetData>
  <mergeCells count="12">
    <mergeCell ref="G1029:H102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6"/>
  <sheetViews>
    <sheetView topLeftCell="A6" zoomScaleNormal="100" workbookViewId="0">
      <pane xSplit="1" ySplit="2" topLeftCell="B1015" activePane="bottomRight" state="frozen"/>
      <selection activeCell="A6" sqref="A6"/>
      <selection pane="topRight" activeCell="B6" sqref="B6"/>
      <selection pane="bottomLeft" activeCell="A8" sqref="A8"/>
      <selection pane="bottomRight" activeCell="B1022" sqref="B102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1"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1" si="1649">+AW961+1</f>
        <v>801</v>
      </c>
      <c r="AX962" s="216">
        <f t="shared" si="1587"/>
        <v>44786</v>
      </c>
      <c r="AY962" s="5">
        <v>0</v>
      </c>
      <c r="AZ962" s="217">
        <f t="shared" si="1588"/>
        <v>2538</v>
      </c>
      <c r="BA962" s="217">
        <f t="shared" ref="BA962:BA1021" si="1650">+BA958+1</f>
        <v>448</v>
      </c>
      <c r="BB962" s="119">
        <v>0</v>
      </c>
      <c r="BC962" s="26">
        <f t="shared" si="1589"/>
        <v>1648</v>
      </c>
      <c r="BD962" s="217">
        <f t="shared" ref="BD962:BD1021"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30" si="1714">+AZ998+AY999</f>
        <v>2675</v>
      </c>
      <c r="BA999" s="217">
        <f t="shared" si="1650"/>
        <v>455</v>
      </c>
      <c r="BB999" s="119">
        <v>0</v>
      </c>
      <c r="BC999" s="26">
        <f t="shared" ref="BC999:BC103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30" si="1722">+BM999-BL999</f>
        <v>525</v>
      </c>
      <c r="BL999">
        <f t="shared" ref="BL999:BL1020" si="1723">+M999</f>
        <v>112</v>
      </c>
      <c r="BM999">
        <f t="shared" ref="BM999:BM1020" si="1724">+L999</f>
        <v>637</v>
      </c>
      <c r="BN999" s="1">
        <f t="shared" ref="BN999:BN1020" si="1725">+BJ999</f>
        <v>44823</v>
      </c>
      <c r="BO999">
        <f t="shared" ref="BO999:BO1030" si="1726">+BO995+BM999</f>
        <v>198445</v>
      </c>
      <c r="BP999">
        <f t="shared" ref="BP999:BP1030" si="1727">+BP995+BL999</f>
        <v>11355</v>
      </c>
      <c r="BQ999" s="167">
        <f t="shared" ref="BQ999:BQ1020" si="1728">+A999</f>
        <v>44823</v>
      </c>
      <c r="BR999">
        <f t="shared" ref="BR999:BR1021" si="1729">+AF999</f>
        <v>407530</v>
      </c>
      <c r="BS999">
        <f t="shared" ref="BS999:BS1021" si="1730">+AH999</f>
        <v>81135</v>
      </c>
      <c r="BT999">
        <f t="shared" ref="BT999:BT1021"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1" si="1738">+AR999</f>
        <v>5998860</v>
      </c>
      <c r="CD999">
        <f t="shared" ref="CD999:CD1020" si="1739">+AT999</f>
        <v>13742</v>
      </c>
      <c r="CE999">
        <f t="shared" ref="CE999:CE1021"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31" si="1757">+B1000+C999</f>
        <v>23527</v>
      </c>
      <c r="D1000" s="261">
        <f t="shared" ref="D1000:D103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3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3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3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35" si="1767">+AH1004-AH1003</f>
        <v>686</v>
      </c>
      <c r="AH1004" s="143">
        <v>83269</v>
      </c>
      <c r="AI1004" s="171">
        <f t="shared" ref="AI1004:AI1035" si="1768">+AJ1004-AJ1003</f>
        <v>7</v>
      </c>
      <c r="AJ1004" s="172">
        <v>10106</v>
      </c>
      <c r="AK1004" s="173">
        <f t="shared" ref="AK1004:AK1035" si="1769">+AL1004-AL1003</f>
        <v>0</v>
      </c>
      <c r="AL1004" s="143">
        <v>793</v>
      </c>
      <c r="AM1004" s="173">
        <f t="shared" ref="AM1004:AM1035" si="1770">+AN1004-AN1003</f>
        <v>0</v>
      </c>
      <c r="AN1004" s="143">
        <v>787</v>
      </c>
      <c r="AO1004" s="171">
        <f t="shared" ref="AO1004:AO1035" si="1771">+AP1004-AP1003</f>
        <v>0</v>
      </c>
      <c r="AP1004" s="174">
        <v>6</v>
      </c>
      <c r="AQ1004" s="173">
        <f t="shared" ref="AQ1004:AQ1035" si="1772">+AR1004-AR1003</f>
        <v>38324</v>
      </c>
      <c r="AR1004" s="143">
        <v>6211093</v>
      </c>
      <c r="AS1004" s="171">
        <f t="shared" si="1765"/>
        <v>0</v>
      </c>
      <c r="AT1004" s="143">
        <v>13742</v>
      </c>
      <c r="AU1004" s="171">
        <f t="shared" ref="AU1004:AU1035"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c r="B1022" s="219"/>
      <c r="C1022" s="142"/>
      <c r="D1022" s="261"/>
      <c r="E1022" s="135"/>
      <c r="F1022" s="135"/>
      <c r="G1022" s="135"/>
      <c r="H1022" s="123"/>
      <c r="I1022" s="135"/>
      <c r="J1022" s="123"/>
      <c r="K1022" s="41"/>
      <c r="L1022" s="134"/>
      <c r="M1022" s="219"/>
      <c r="N1022" s="123"/>
      <c r="O1022" s="123"/>
      <c r="P1022" s="135"/>
      <c r="Q1022" s="135"/>
      <c r="R1022" s="123"/>
      <c r="S1022" s="123"/>
      <c r="T1022" s="135"/>
      <c r="U1022" s="135"/>
      <c r="V1022" s="123"/>
      <c r="W1022" s="41"/>
      <c r="X1022" s="136"/>
      <c r="Y1022" s="4"/>
      <c r="Z1022" s="74"/>
      <c r="AA1022" s="210"/>
      <c r="AB1022" s="210"/>
      <c r="AC1022" s="211"/>
      <c r="AD1022" s="170"/>
      <c r="AE1022" s="222"/>
      <c r="AF1022" s="143"/>
      <c r="AG1022" s="171"/>
      <c r="AH1022" s="143"/>
      <c r="AI1022" s="171"/>
      <c r="AJ1022" s="172"/>
      <c r="AK1022" s="173"/>
      <c r="AL1022" s="143"/>
      <c r="AM1022" s="222"/>
      <c r="AN1022" s="143"/>
      <c r="AO1022" s="171"/>
      <c r="AP1022" s="174"/>
      <c r="AQ1022" s="173"/>
      <c r="AR1022" s="143"/>
      <c r="AS1022" s="171"/>
      <c r="AT1022" s="143"/>
      <c r="AU1022" s="171"/>
      <c r="AV1022" s="175"/>
      <c r="AW1022" s="217"/>
      <c r="AX1022" s="216"/>
      <c r="AY1022" s="5"/>
      <c r="AZ1022" s="217"/>
      <c r="BA1022" s="217"/>
      <c r="BB1022" s="119"/>
      <c r="BC1022" s="26"/>
      <c r="BD1022" s="217"/>
      <c r="BE1022" s="209"/>
      <c r="BF1022" s="120"/>
      <c r="BG1022" s="120"/>
      <c r="BH1022" s="209"/>
      <c r="BI1022" s="120"/>
      <c r="BJ1022" s="1"/>
      <c r="BN1022" s="1"/>
      <c r="BQ1022" s="167"/>
      <c r="BX1022" s="167"/>
      <c r="CB1022" s="167"/>
      <c r="CF1022" s="216"/>
      <c r="CI1022" s="167"/>
      <c r="CL1022" s="167"/>
      <c r="CN1022" s="1"/>
      <c r="CO1022" s="253"/>
      <c r="CP1022" s="1"/>
      <c r="CQ1022" s="254"/>
      <c r="CR1022" s="167"/>
    </row>
    <row r="1023" spans="1:99" ht="18" customHeight="1" x14ac:dyDescent="0.55000000000000004">
      <c r="A1023" s="167"/>
      <c r="B1023" s="219"/>
      <c r="C1023" s="142"/>
      <c r="D1023" s="261"/>
      <c r="E1023" s="135"/>
      <c r="F1023" s="135"/>
      <c r="G1023" s="135"/>
      <c r="H1023" s="123"/>
      <c r="I1023" s="135"/>
      <c r="J1023" s="123"/>
      <c r="K1023" s="41"/>
      <c r="L1023" s="134"/>
      <c r="M1023" s="219"/>
      <c r="N1023" s="123"/>
      <c r="O1023" s="123"/>
      <c r="P1023" s="135"/>
      <c r="Q1023" s="135"/>
      <c r="R1023" s="123"/>
      <c r="S1023" s="123"/>
      <c r="T1023" s="135"/>
      <c r="U1023" s="135"/>
      <c r="V1023" s="123"/>
      <c r="W1023" s="41"/>
      <c r="X1023" s="136"/>
      <c r="Y1023" s="4"/>
      <c r="Z1023" s="74"/>
      <c r="AA1023" s="210"/>
      <c r="AB1023" s="210"/>
      <c r="AC1023" s="211"/>
      <c r="AD1023" s="170"/>
      <c r="AE1023" s="222"/>
      <c r="AF1023" s="143"/>
      <c r="AG1023" s="171"/>
      <c r="AH1023" s="143"/>
      <c r="AI1023" s="171"/>
      <c r="AJ1023" s="172"/>
      <c r="AK1023" s="173"/>
      <c r="AL1023" s="143"/>
      <c r="AM1023" s="171"/>
      <c r="AN1023" s="143"/>
      <c r="AO1023" s="171"/>
      <c r="AP1023" s="174"/>
      <c r="AQ1023" s="173"/>
      <c r="AR1023" s="143"/>
      <c r="AS1023" s="171"/>
      <c r="AT1023" s="143"/>
      <c r="AU1023" s="171"/>
      <c r="AV1023" s="175"/>
      <c r="AW1023" s="217"/>
      <c r="AX1023" s="216"/>
      <c r="AY1023" s="5"/>
      <c r="AZ1023" s="217"/>
      <c r="BA1023" s="217"/>
      <c r="BB1023" s="119"/>
      <c r="BC1023" s="26"/>
      <c r="BD1023" s="217"/>
      <c r="BE1023" s="209"/>
      <c r="BF1023" s="120"/>
      <c r="BG1023" s="120"/>
      <c r="BH1023" s="209"/>
      <c r="BI1023" s="120"/>
      <c r="BJ1023" s="1"/>
      <c r="BN1023" s="1"/>
      <c r="BQ1023" s="167"/>
      <c r="BX1023" s="167"/>
      <c r="CB1023" s="167"/>
      <c r="CE1023">
        <f>+AV1023</f>
        <v>0</v>
      </c>
      <c r="CF1023" s="216"/>
      <c r="CI1023" s="167"/>
      <c r="CL1023" s="167"/>
      <c r="CN1023" s="1"/>
      <c r="CO1023" s="253"/>
      <c r="CP1023" s="1"/>
      <c r="CQ1023" s="254"/>
      <c r="CR1023" s="167"/>
    </row>
    <row r="1024" spans="1:99" ht="18" customHeight="1" x14ac:dyDescent="0.55000000000000004">
      <c r="A1024" s="167"/>
      <c r="B1024" s="219"/>
      <c r="C1024" s="142"/>
      <c r="D1024" s="142"/>
      <c r="E1024" s="135"/>
      <c r="F1024" s="135"/>
      <c r="G1024" s="135"/>
      <c r="H1024" s="123"/>
      <c r="I1024" s="135"/>
      <c r="J1024" s="123"/>
      <c r="K1024" s="41"/>
      <c r="L1024" s="134"/>
      <c r="M1024" s="135"/>
      <c r="N1024" s="123"/>
      <c r="O1024" s="123"/>
      <c r="P1024" s="135"/>
      <c r="Q1024" s="135"/>
      <c r="R1024" s="123"/>
      <c r="S1024" s="123"/>
      <c r="T1024" s="135"/>
      <c r="U1024" s="135"/>
      <c r="V1024" s="123"/>
      <c r="W1024" s="41"/>
      <c r="X1024" s="136"/>
      <c r="Y1024" s="4"/>
      <c r="Z1024" s="74"/>
      <c r="AA1024" s="210"/>
      <c r="AB1024" s="210"/>
      <c r="AC1024" s="211"/>
      <c r="AD1024" s="170"/>
      <c r="AE1024" s="222"/>
      <c r="AF1024" s="143"/>
      <c r="AG1024" s="171"/>
      <c r="AH1024" s="143"/>
      <c r="AI1024" s="171"/>
      <c r="AJ1024" s="172"/>
      <c r="AK1024" s="173"/>
      <c r="AL1024" s="143"/>
      <c r="AM1024" s="171"/>
      <c r="AN1024" s="143"/>
      <c r="AO1024" s="171"/>
      <c r="AP1024" s="174"/>
      <c r="AQ1024" s="173"/>
      <c r="AR1024" s="143"/>
      <c r="AS1024" s="171"/>
      <c r="AT1024" s="143"/>
      <c r="AU1024" s="171"/>
      <c r="AV1024" s="175"/>
      <c r="AW1024" s="217"/>
      <c r="AX1024" s="216"/>
      <c r="AY1024" s="5"/>
      <c r="AZ1024" s="217"/>
      <c r="BA1024" s="217"/>
      <c r="BB1024" s="119"/>
      <c r="BC1024" s="26"/>
      <c r="BD1024" s="217"/>
      <c r="BE1024" s="209"/>
      <c r="BF1024" s="120"/>
      <c r="BG1024" s="120"/>
      <c r="BH1024" s="209"/>
      <c r="BI1024" s="120"/>
      <c r="BJ1024" s="1"/>
      <c r="BN1024" s="1"/>
      <c r="BQ1024" s="167"/>
      <c r="BX1024" s="167"/>
      <c r="CB1024" s="167"/>
      <c r="CI1024" s="167"/>
      <c r="CL1024" s="167"/>
      <c r="CN1024" s="1"/>
      <c r="CO1024" s="253"/>
      <c r="CP1024" s="1"/>
      <c r="CQ1024" s="254"/>
      <c r="CR1024" s="167"/>
    </row>
    <row r="1025" spans="1:74" ht="7" customHeight="1" thickBot="1" x14ac:dyDescent="0.6">
      <c r="A1025" s="65"/>
      <c r="B1025" s="134"/>
      <c r="C1025" s="142"/>
      <c r="D1025" s="135"/>
      <c r="E1025" s="135"/>
      <c r="F1025" s="135"/>
      <c r="G1025" s="135"/>
      <c r="H1025" s="123"/>
      <c r="I1025" s="135"/>
      <c r="J1025" s="123"/>
      <c r="K1025" s="136"/>
      <c r="L1025" s="134"/>
      <c r="M1025" s="135"/>
      <c r="N1025" s="123"/>
      <c r="O1025" s="123"/>
      <c r="P1025" s="135"/>
      <c r="Q1025" s="135"/>
      <c r="R1025" s="123"/>
      <c r="S1025" s="123"/>
      <c r="T1025" s="135"/>
      <c r="U1025" s="135"/>
      <c r="V1025" s="123"/>
      <c r="W1025" s="41"/>
      <c r="X1025" s="136"/>
      <c r="Z1025" s="65"/>
      <c r="AA1025" s="63"/>
      <c r="AB1025" s="63"/>
      <c r="AC1025" s="63"/>
      <c r="AD1025" s="170"/>
      <c r="AE1025" s="222"/>
      <c r="AF1025" s="143"/>
      <c r="AG1025" s="171"/>
      <c r="AH1025" s="143"/>
      <c r="AI1025" s="171"/>
      <c r="AJ1025" s="172"/>
      <c r="AK1025" s="173"/>
      <c r="AL1025" s="143"/>
      <c r="AM1025" s="171"/>
      <c r="AN1025" s="143"/>
      <c r="AO1025" s="171"/>
      <c r="AP1025" s="174"/>
      <c r="AQ1025" s="173"/>
      <c r="AR1025" s="143"/>
      <c r="AS1025" s="171"/>
      <c r="AT1025" s="143"/>
      <c r="AU1025" s="171"/>
      <c r="AV1025" s="175"/>
    </row>
    <row r="1026" spans="1:74" x14ac:dyDescent="0.55000000000000004">
      <c r="B1026" s="44"/>
      <c r="C1026" s="44"/>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AE1026">
        <f>SUM(AD443:AD448)</f>
        <v>190</v>
      </c>
      <c r="AY1026" s="44" t="s">
        <v>474</v>
      </c>
      <c r="BB1026" s="44" t="s">
        <v>473</v>
      </c>
      <c r="BV1026">
        <f>SUM(BV442:BV1025)</f>
        <v>409727</v>
      </c>
    </row>
    <row r="1027" spans="1:74" x14ac:dyDescent="0.55000000000000004">
      <c r="B1027">
        <f>SUM(B554:B584)</f>
        <v>832</v>
      </c>
      <c r="AA1027" s="263">
        <f>+AA881-AA880</f>
        <v>82409</v>
      </c>
      <c r="AE1027">
        <f>SUM(AD797:AD1024)</f>
        <v>340756</v>
      </c>
      <c r="AI1027" s="236">
        <f>SUM(AI189:AI558)</f>
        <v>205</v>
      </c>
      <c r="AJ1027">
        <f>SUM(AI797:AI1024)</f>
        <v>9493</v>
      </c>
      <c r="AK1027">
        <f>SUM(AK907:AK1023)</f>
        <v>710</v>
      </c>
      <c r="AT1027" s="44">
        <f>SUM(AU908:AU1023)</f>
        <v>6399</v>
      </c>
      <c r="AU1027">
        <f>SUM(AU889:AU918)</f>
        <v>4396</v>
      </c>
      <c r="AV1027">
        <f>SUM(AU854:AU1024)</f>
        <v>10764</v>
      </c>
      <c r="AY1027" s="44">
        <f>SUM(AY359:AY413)</f>
        <v>69</v>
      </c>
      <c r="BB1027" s="44">
        <f>SUM(BB374:BB413)</f>
        <v>941</v>
      </c>
    </row>
    <row r="1028" spans="1:74" x14ac:dyDescent="0.55000000000000004">
      <c r="L1028">
        <f>SUM(L97:L1027)</f>
        <v>787724</v>
      </c>
      <c r="P1028">
        <f>SUM(P97:P1027)</f>
        <v>35948</v>
      </c>
      <c r="AD1028">
        <f>SUM(AD188:AD194)</f>
        <v>82</v>
      </c>
      <c r="AJ1028">
        <f>SUM(AI797:AI827)</f>
        <v>7081</v>
      </c>
      <c r="AV1028">
        <f>SUM(AU797:AU827)</f>
        <v>0</v>
      </c>
      <c r="AY1028" s="44" t="s">
        <v>685</v>
      </c>
    </row>
    <row r="1029" spans="1:74" ht="15" customHeight="1" x14ac:dyDescent="0.55000000000000004">
      <c r="A1029" s="119"/>
      <c r="D1029">
        <f>SUM(B229:B259)</f>
        <v>435</v>
      </c>
      <c r="Z1029" s="119"/>
      <c r="AA1029" s="119"/>
      <c r="AB1029" s="119"/>
      <c r="AC1029" s="119"/>
      <c r="AJ1029">
        <f>SUM(AI828:AI857)</f>
        <v>1483</v>
      </c>
      <c r="AV1029">
        <f>SUM(AU828:AU857)</f>
        <v>12</v>
      </c>
      <c r="AY1029" s="44">
        <f>SUM(AY581:AY1025)</f>
        <v>2329</v>
      </c>
    </row>
    <row r="1030" spans="1:74" x14ac:dyDescent="0.55000000000000004">
      <c r="AB1030" s="44" t="s">
        <v>827</v>
      </c>
      <c r="AD1030" s="44">
        <f>SUM(AD810:AD816)</f>
        <v>17671</v>
      </c>
      <c r="AH1030" s="4">
        <f>SUM(AD797:AD827)</f>
        <v>206192</v>
      </c>
      <c r="AI1030" s="5" t="s">
        <v>949</v>
      </c>
      <c r="AJ1030" s="4">
        <f>SUM(AI797:AI827)</f>
        <v>7081</v>
      </c>
      <c r="AN1030" s="227">
        <f>SUM(AK797:AK827)</f>
        <v>1</v>
      </c>
      <c r="AO1030" s="231" t="s">
        <v>949</v>
      </c>
      <c r="AP1030" s="227">
        <f>SUM(AO797:AO827)</f>
        <v>0</v>
      </c>
      <c r="AT1030" s="26">
        <f>SUM(AQ797:AQ827)</f>
        <v>2905</v>
      </c>
      <c r="AU1030" s="218" t="s">
        <v>949</v>
      </c>
      <c r="AV1030" s="26">
        <f>SUM(AU797:AU827)</f>
        <v>0</v>
      </c>
    </row>
    <row r="1031" spans="1:74" x14ac:dyDescent="0.55000000000000004">
      <c r="AH1031" s="4">
        <f>SUM(AD828:AD857)</f>
        <v>44357</v>
      </c>
      <c r="AI1031" s="5" t="s">
        <v>948</v>
      </c>
      <c r="AJ1031" s="4">
        <f>SUM(AI828:AI857)</f>
        <v>1483</v>
      </c>
      <c r="AN1031" s="227">
        <f>SUM(AK828:AK857)</f>
        <v>0</v>
      </c>
      <c r="AO1031" s="231" t="s">
        <v>948</v>
      </c>
      <c r="AP1031" s="227">
        <f>SUM(AO828:AO857)</f>
        <v>0</v>
      </c>
      <c r="AT1031" s="26">
        <f>SUM(AQ828:AQ857)</f>
        <v>92489</v>
      </c>
      <c r="AU1031" s="218" t="s">
        <v>948</v>
      </c>
      <c r="AV1031" s="26">
        <f>SUM(AU828:AU857)</f>
        <v>12</v>
      </c>
    </row>
    <row r="1032" spans="1:74" x14ac:dyDescent="0.55000000000000004">
      <c r="AH1032" s="4">
        <f>SUM(AD858:AD888)</f>
        <v>1728</v>
      </c>
      <c r="AI1032" s="5" t="s">
        <v>914</v>
      </c>
      <c r="AJ1032" s="4">
        <f>SUM(AI858:AI888)</f>
        <v>70</v>
      </c>
      <c r="AN1032" s="227">
        <f>SUM(AK858:AK888)</f>
        <v>1</v>
      </c>
      <c r="AO1032" s="231" t="s">
        <v>914</v>
      </c>
      <c r="AP1032" s="227">
        <f>SUM(AO858:AO888)</f>
        <v>0</v>
      </c>
      <c r="AT1032" s="26">
        <f>SUM(AQ858:AQ888)</f>
        <v>1917100</v>
      </c>
      <c r="AU1032" s="218" t="s">
        <v>914</v>
      </c>
      <c r="AV1032" s="26">
        <f>SUM(AU858:AU888)</f>
        <v>1390</v>
      </c>
    </row>
    <row r="1033" spans="1:74" x14ac:dyDescent="0.55000000000000004">
      <c r="AH1033" s="4">
        <f>SUM(AD889:AD918)</f>
        <v>5667</v>
      </c>
      <c r="AI1033" s="5" t="s">
        <v>947</v>
      </c>
      <c r="AJ1033" s="4">
        <f>SUM(AI889:AI918)</f>
        <v>23</v>
      </c>
      <c r="AN1033" s="227">
        <f>SUM(AK889:AK918)</f>
        <v>181</v>
      </c>
      <c r="AO1033" s="231" t="s">
        <v>947</v>
      </c>
      <c r="AP1033" s="227">
        <f>SUM(AO889:AO918)</f>
        <v>0</v>
      </c>
      <c r="AT1033" s="26">
        <f>SUM(AQ889:AQ918)</f>
        <v>1734300</v>
      </c>
      <c r="AU1033" s="218" t="s">
        <v>947</v>
      </c>
      <c r="AV1033" s="26">
        <f>SUM(AU889:AU918)</f>
        <v>4396</v>
      </c>
    </row>
    <row r="1034" spans="1:74" x14ac:dyDescent="0.55000000000000004">
      <c r="AH1034" s="4">
        <f>SUM(AD919:AD949)</f>
        <v>17832</v>
      </c>
      <c r="AI1034" s="5" t="s">
        <v>966</v>
      </c>
      <c r="AJ1034" s="4">
        <f>SUM(AI919:AI949)</f>
        <v>102</v>
      </c>
      <c r="AN1034" s="227">
        <f>SUM(AK919:AK949)</f>
        <v>527</v>
      </c>
      <c r="AO1034" s="231" t="s">
        <v>966</v>
      </c>
      <c r="AP1034" s="227">
        <f>SUM(AO919:AO949)</f>
        <v>6</v>
      </c>
      <c r="AT1034" s="26">
        <f>SUM(AQ919:AQ949)</f>
        <v>820902</v>
      </c>
      <c r="AU1034" s="218" t="s">
        <v>966</v>
      </c>
      <c r="AV1034" s="26">
        <f>SUM(AU919:AU949)</f>
        <v>2276</v>
      </c>
    </row>
    <row r="1035" spans="1:74" x14ac:dyDescent="0.55000000000000004">
      <c r="AH1035" s="4">
        <f>SUM(AD950:AD980)</f>
        <v>29892</v>
      </c>
      <c r="AI1035" s="5" t="s">
        <v>978</v>
      </c>
      <c r="AJ1035" s="4">
        <f>SUM(AI950:AI980)</f>
        <v>187</v>
      </c>
      <c r="AN1035" s="227">
        <f>SUM(AK950:AK980)</f>
        <v>2</v>
      </c>
      <c r="AO1035" s="231" t="s">
        <v>978</v>
      </c>
      <c r="AP1035" s="227">
        <f>SUM(AO950:AO980)</f>
        <v>0</v>
      </c>
      <c r="AT1035" s="26">
        <f>SUM(AQ950:AQ980)</f>
        <v>719844</v>
      </c>
      <c r="AU1035" s="218" t="s">
        <v>978</v>
      </c>
      <c r="AV1035" s="26">
        <f>SUM(AU950:AU980)</f>
        <v>987</v>
      </c>
    </row>
    <row r="1036" spans="1:74" x14ac:dyDescent="0.55000000000000004">
      <c r="AH1036" s="4">
        <f>SUM(AD981:AD1010)</f>
        <v>28866</v>
      </c>
      <c r="AI1036" s="5" t="s">
        <v>979</v>
      </c>
      <c r="AJ1036" s="4">
        <f>SUM(AI981:AI1010)</f>
        <v>471</v>
      </c>
      <c r="AN1036" s="227">
        <f>SUM(AK981:AK1010)</f>
        <v>0</v>
      </c>
      <c r="AO1036" s="231" t="s">
        <v>979</v>
      </c>
      <c r="AP1036" s="227">
        <f>SUM(AO981:AO1010)</f>
        <v>0</v>
      </c>
      <c r="AT1036" s="26">
        <f>SUM(AQ981:AQ1010)</f>
        <v>1153371</v>
      </c>
      <c r="AU1036" s="218" t="s">
        <v>979</v>
      </c>
      <c r="AV1036"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6"/>
  <sheetViews>
    <sheetView zoomScale="115" zoomScaleNormal="115" workbookViewId="0">
      <pane xSplit="3" ySplit="1" topLeftCell="AD780" activePane="bottomRight" state="frozen"/>
      <selection pane="topRight" activeCell="C1" sqref="C1"/>
      <selection pane="bottomLeft" activeCell="A2" sqref="A2"/>
      <selection pane="bottomRight" activeCell="AD784" sqref="AD78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94" si="132">SUM(K763:AF763)</f>
        <v>11</v>
      </c>
      <c r="K763" s="100">
        <v>7</v>
      </c>
      <c r="M763" s="100">
        <v>2</v>
      </c>
      <c r="O763" s="100">
        <v>1</v>
      </c>
      <c r="S763" s="100">
        <v>1</v>
      </c>
      <c r="AG763" s="266"/>
      <c r="AH763" s="114">
        <f t="shared" ref="AH763:AH784" si="133">+C763</f>
        <v>44824</v>
      </c>
      <c r="AI763" s="267">
        <f t="shared" ref="AI763:AI79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c r="C785" s="114"/>
      <c r="J785" s="265"/>
      <c r="AG785" s="266"/>
      <c r="AH785" s="114"/>
      <c r="AI785" s="267"/>
      <c r="AJ785" s="267"/>
      <c r="AL785" s="267"/>
    </row>
    <row r="786" spans="2:39" s="100" customFormat="1" ht="17.5" customHeight="1" x14ac:dyDescent="0.55000000000000004">
      <c r="B786" s="265"/>
      <c r="C786" s="114"/>
      <c r="J786" s="265"/>
      <c r="AG786" s="266"/>
      <c r="AH786" s="114"/>
      <c r="AI786" s="267"/>
      <c r="AJ786" s="267"/>
      <c r="AL786" s="267"/>
    </row>
    <row r="787" spans="2:39" ht="17.5" customHeight="1" x14ac:dyDescent="0.55000000000000004">
      <c r="B787" s="242"/>
      <c r="C787" s="1"/>
      <c r="E787" s="258"/>
      <c r="J787" s="242"/>
      <c r="AH787" s="1"/>
      <c r="AI787" s="243"/>
      <c r="AJ787" s="243"/>
    </row>
    <row r="788" spans="2:39" x14ac:dyDescent="0.55000000000000004">
      <c r="B788" s="219"/>
      <c r="C788" s="1"/>
      <c r="AH788" s="249">
        <v>1</v>
      </c>
    </row>
    <row r="789" spans="2:39" s="241" customFormat="1" ht="5" customHeight="1" x14ac:dyDescent="0.55000000000000004">
      <c r="B789" s="240"/>
      <c r="C789" s="239"/>
      <c r="AG789" s="4"/>
    </row>
    <row r="790" spans="2:39" ht="5.5" customHeight="1" x14ac:dyDescent="0.55000000000000004">
      <c r="B790" s="4"/>
      <c r="C790" s="1"/>
    </row>
    <row r="791" spans="2:39" x14ac:dyDescent="0.55000000000000004">
      <c r="B791">
        <f>SUM(B2:B790)</f>
        <v>22423</v>
      </c>
      <c r="C791" s="1" t="s">
        <v>348</v>
      </c>
      <c r="D791" s="26">
        <f t="shared" ref="D791:J791" si="138">SUM(D2:D790)</f>
        <v>4989</v>
      </c>
      <c r="E791" s="26">
        <f t="shared" si="138"/>
        <v>5227</v>
      </c>
      <c r="F791" s="26">
        <f t="shared" si="138"/>
        <v>1651</v>
      </c>
      <c r="G791">
        <f t="shared" si="138"/>
        <v>1029</v>
      </c>
      <c r="H791">
        <f t="shared" si="138"/>
        <v>1693</v>
      </c>
      <c r="I791" s="26">
        <f t="shared" si="138"/>
        <v>2227</v>
      </c>
      <c r="J791" s="26">
        <f t="shared" si="138"/>
        <v>5607</v>
      </c>
      <c r="K791">
        <f t="shared" ref="K791:AF791" si="139">SUM(K2:K790)</f>
        <v>1040</v>
      </c>
      <c r="L791">
        <f t="shared" si="139"/>
        <v>16</v>
      </c>
      <c r="M791">
        <f t="shared" si="139"/>
        <v>129</v>
      </c>
      <c r="N791">
        <f t="shared" si="139"/>
        <v>109</v>
      </c>
      <c r="O791" s="26">
        <f t="shared" si="139"/>
        <v>491</v>
      </c>
      <c r="P791">
        <f t="shared" si="139"/>
        <v>22</v>
      </c>
      <c r="Q791">
        <f t="shared" si="139"/>
        <v>26</v>
      </c>
      <c r="R791">
        <f t="shared" si="139"/>
        <v>223</v>
      </c>
      <c r="S791">
        <f t="shared" si="139"/>
        <v>147</v>
      </c>
      <c r="T791">
        <f t="shared" si="139"/>
        <v>132</v>
      </c>
      <c r="U791">
        <f t="shared" si="139"/>
        <v>152</v>
      </c>
      <c r="V791">
        <f t="shared" si="139"/>
        <v>347</v>
      </c>
      <c r="W791">
        <f t="shared" si="139"/>
        <v>35</v>
      </c>
      <c r="X791">
        <f t="shared" si="139"/>
        <v>75</v>
      </c>
      <c r="Y791">
        <f t="shared" si="139"/>
        <v>267</v>
      </c>
      <c r="Z791">
        <f t="shared" si="139"/>
        <v>300</v>
      </c>
      <c r="AA791">
        <f t="shared" si="139"/>
        <v>1</v>
      </c>
      <c r="AB791">
        <f t="shared" si="139"/>
        <v>556</v>
      </c>
      <c r="AC791">
        <f t="shared" si="139"/>
        <v>76</v>
      </c>
      <c r="AD791">
        <f t="shared" si="139"/>
        <v>821</v>
      </c>
      <c r="AF791">
        <f t="shared" si="139"/>
        <v>634</v>
      </c>
      <c r="AM791" s="243"/>
    </row>
    <row r="792" spans="2:39" x14ac:dyDescent="0.55000000000000004">
      <c r="C792" s="1"/>
    </row>
    <row r="793" spans="2:39" ht="5" customHeight="1" x14ac:dyDescent="0.55000000000000004">
      <c r="C793" s="1"/>
    </row>
    <row r="796" spans="2:39" x14ac:dyDescent="0.55000000000000004">
      <c r="B796" s="219"/>
      <c r="K7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7" zoomScale="70" zoomScaleNormal="70" workbookViewId="0">
      <selection activeCell="Z71" sqref="Z7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0"/>
  <sheetViews>
    <sheetView topLeftCell="A2" workbookViewId="0">
      <pane xSplit="2" ySplit="2" topLeftCell="C817" activePane="bottomRight" state="frozen"/>
      <selection activeCell="O24" sqref="O24"/>
      <selection pane="topRight" activeCell="O24" sqref="O24"/>
      <selection pane="bottomLeft" activeCell="O24" sqref="O24"/>
      <selection pane="bottomRight" activeCell="I823" sqref="I82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35" si="341">+I803+H804</f>
        <v>1164</v>
      </c>
      <c r="J804" s="119"/>
      <c r="K804" s="232">
        <f t="shared" ref="K804:K835" si="342">+K803+J804</f>
        <v>977</v>
      </c>
      <c r="L804" s="232">
        <f t="shared" si="340"/>
        <v>78</v>
      </c>
      <c r="M804" s="4"/>
      <c r="N804" s="232">
        <f t="shared" ref="N804:N835" si="343">+N803+M804</f>
        <v>3</v>
      </c>
      <c r="O804" s="273">
        <v>11</v>
      </c>
      <c r="P804" s="119"/>
      <c r="Q804" s="5"/>
      <c r="R804" s="248">
        <f t="shared" ref="R804:R835"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Z835" si="349">+Z803+Y804-P804-Q804</f>
        <v>2000</v>
      </c>
    </row>
    <row r="805" spans="1:26" ht="25.5" customHeight="1" x14ac:dyDescent="0.55000000000000004">
      <c r="A805">
        <f t="shared" ref="A805:A825" si="350">+A804+1</f>
        <v>807</v>
      </c>
      <c r="B805" s="228"/>
      <c r="C805" s="44"/>
      <c r="D805" t="s">
        <v>333</v>
      </c>
      <c r="E805">
        <v>24</v>
      </c>
      <c r="F805">
        <f t="shared" ref="F805:F825"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5.5" customHeight="1" x14ac:dyDescent="0.55000000000000004">
      <c r="B826" s="228"/>
      <c r="C826" s="44"/>
      <c r="G826" s="1"/>
      <c r="H826" s="272"/>
      <c r="I826" s="227"/>
      <c r="J826" s="119"/>
      <c r="K826" s="232"/>
      <c r="L826" s="232"/>
      <c r="M826" s="4"/>
      <c r="N826" s="232"/>
      <c r="O826" s="273"/>
      <c r="P826" s="119"/>
      <c r="Q826" s="5"/>
      <c r="R826" s="248"/>
      <c r="S826" s="218"/>
      <c r="T826" s="233"/>
      <c r="U826" s="250"/>
      <c r="V826" s="4"/>
      <c r="W826" s="26"/>
      <c r="X826" s="233"/>
      <c r="Y826" s="4"/>
      <c r="Z826" s="230"/>
    </row>
    <row r="827" spans="1:26" ht="24" customHeight="1" x14ac:dyDescent="0.55000000000000004">
      <c r="B827" s="228"/>
      <c r="C827" s="44"/>
      <c r="G827" s="1"/>
      <c r="H827" s="119"/>
      <c r="I827" s="227"/>
      <c r="J827" s="119"/>
      <c r="K827" s="232"/>
      <c r="L827" s="271"/>
      <c r="M827" s="4"/>
      <c r="N827" s="232"/>
      <c r="O827" s="119"/>
      <c r="P827" s="119"/>
      <c r="Q827" s="5"/>
      <c r="R827" s="248"/>
      <c r="S827" s="218"/>
      <c r="T827" s="233"/>
      <c r="U827" s="250"/>
      <c r="V827" s="4"/>
      <c r="W827" s="26"/>
      <c r="X827" s="233"/>
      <c r="Y827" s="4"/>
      <c r="Z827" s="230"/>
    </row>
    <row r="828" spans="1:26" ht="24" customHeight="1" x14ac:dyDescent="0.55000000000000004">
      <c r="B828" s="228"/>
      <c r="C828" s="44"/>
      <c r="G828" s="1"/>
      <c r="H828" s="119"/>
      <c r="I828" s="227"/>
      <c r="J828" s="119"/>
      <c r="K828" s="232"/>
      <c r="L828" s="271"/>
      <c r="M828" s="4"/>
      <c r="N828" s="232"/>
      <c r="O828" s="119"/>
      <c r="P828" s="119"/>
      <c r="Q828" s="5"/>
      <c r="R828" s="248"/>
      <c r="S828" s="218"/>
      <c r="T828" s="233"/>
      <c r="U828" s="250"/>
      <c r="V828" s="4"/>
      <c r="W828" s="26"/>
      <c r="X828" s="233"/>
      <c r="Y828" s="4"/>
      <c r="Z828" s="230"/>
    </row>
    <row r="829" spans="1:26" x14ac:dyDescent="0.55000000000000004">
      <c r="B829" s="228"/>
      <c r="C829" s="44"/>
      <c r="G829" s="1"/>
      <c r="H829" s="44"/>
      <c r="J829" s="44"/>
      <c r="K829" s="256"/>
      <c r="L829" s="256"/>
      <c r="N829" s="256"/>
      <c r="O829" s="44"/>
      <c r="Q829" s="34"/>
      <c r="R829" s="257"/>
      <c r="S829" s="34"/>
      <c r="T829" s="44"/>
      <c r="U829" s="1"/>
    </row>
    <row r="83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2022-10-12T08:34:44Z</dcterms:modified>
</cp:coreProperties>
</file>