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55DE8F36-D49B-4A62-9259-406A0D23A4DC}"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16" i="5" l="1"/>
  <c r="CT1016" i="5"/>
  <c r="CS1016" i="5"/>
  <c r="CR1016" i="5"/>
  <c r="CQ1016" i="5"/>
  <c r="CP1016" i="5"/>
  <c r="CO1016" i="5"/>
  <c r="CN1016" i="5"/>
  <c r="CM1016" i="5"/>
  <c r="CL1016" i="5"/>
  <c r="CK1016" i="5"/>
  <c r="CJ1016" i="5"/>
  <c r="CI1016" i="5"/>
  <c r="CH1016" i="5"/>
  <c r="CG1016" i="5"/>
  <c r="CF1016" i="5"/>
  <c r="CE1016" i="5"/>
  <c r="CD1016" i="5"/>
  <c r="CC1016" i="5"/>
  <c r="CB1016" i="5"/>
  <c r="CA1016" i="5"/>
  <c r="BZ1016" i="5"/>
  <c r="BY1016" i="5"/>
  <c r="BX1016" i="5"/>
  <c r="BV1016" i="5"/>
  <c r="BW1016" i="5" s="1"/>
  <c r="BT1016" i="5"/>
  <c r="BS1016" i="5"/>
  <c r="BR1016" i="5"/>
  <c r="BQ1016" i="5"/>
  <c r="BP1016" i="5"/>
  <c r="BO1016" i="5"/>
  <c r="BM1016" i="5"/>
  <c r="BL1016" i="5"/>
  <c r="BK1016" i="5"/>
  <c r="BJ1016" i="5"/>
  <c r="BN1016" i="5" s="1"/>
  <c r="BI1016" i="5"/>
  <c r="BG1016" i="5" s="1"/>
  <c r="BH1016" i="5"/>
  <c r="BF1016" i="5"/>
  <c r="BE1016" i="5"/>
  <c r="BD1016" i="5"/>
  <c r="BC1016" i="5"/>
  <c r="BA1016" i="5"/>
  <c r="AZ1016" i="5"/>
  <c r="AX1016" i="5"/>
  <c r="AW1016" i="5"/>
  <c r="Y1016" i="5"/>
  <c r="AF1016" i="2"/>
  <c r="AF1017" i="2"/>
  <c r="AE1017" i="2"/>
  <c r="AB1017" i="2"/>
  <c r="AA1017" i="2"/>
  <c r="Z1017" i="2"/>
  <c r="Y1017" i="2"/>
  <c r="X1017" i="2"/>
  <c r="W1017" i="2"/>
  <c r="AE1016" i="2"/>
  <c r="AB1016" i="2"/>
  <c r="AA1016" i="2"/>
  <c r="Z1016" i="2"/>
  <c r="Y1016" i="2"/>
  <c r="X1016" i="2"/>
  <c r="W1016" i="2"/>
  <c r="P1017" i="2"/>
  <c r="O1017" i="2"/>
  <c r="M1017" i="2"/>
  <c r="K1017" i="2"/>
  <c r="H1017" i="2"/>
  <c r="AU1016" i="5"/>
  <c r="AS1016" i="5"/>
  <c r="AQ1016" i="5"/>
  <c r="AO1016" i="5"/>
  <c r="AM1016" i="5"/>
  <c r="AK1016" i="5"/>
  <c r="AI1016" i="5"/>
  <c r="AG1016" i="5"/>
  <c r="AD1016" i="5"/>
  <c r="AE1016" i="5" s="1"/>
  <c r="AC1016" i="5"/>
  <c r="AB1016" i="5"/>
  <c r="AA1016" i="5"/>
  <c r="Z1016" i="5"/>
  <c r="C1016" i="5"/>
  <c r="D1016" i="5" s="1"/>
  <c r="AK779" i="7"/>
  <c r="AJ779" i="7"/>
  <c r="AH779" i="7"/>
  <c r="J779" i="7"/>
  <c r="B779" i="7" s="1"/>
  <c r="AL779" i="7" s="1"/>
  <c r="AI779" i="7" s="1"/>
  <c r="Y820" i="6"/>
  <c r="Z820" i="6" s="1"/>
  <c r="V820" i="6"/>
  <c r="X820" i="6" s="1"/>
  <c r="U820" i="6"/>
  <c r="T820" i="6"/>
  <c r="S820" i="6"/>
  <c r="R820" i="6"/>
  <c r="N820" i="6"/>
  <c r="L820" i="6"/>
  <c r="K820" i="6"/>
  <c r="I820" i="6"/>
  <c r="W820" i="6" s="1"/>
  <c r="F820" i="6"/>
  <c r="A820" i="6"/>
  <c r="CR1015" i="5"/>
  <c r="CO1015" i="5"/>
  <c r="CL1015" i="5"/>
  <c r="CI1015" i="5"/>
  <c r="CG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I1017" i="2" l="1"/>
  <c r="CH1015" i="5"/>
  <c r="CP1015" i="5"/>
  <c r="CN1015" i="5"/>
  <c r="CQ1015" i="5"/>
  <c r="BK1015" i="5"/>
  <c r="CJ1015" i="5"/>
  <c r="BV1015" i="5"/>
  <c r="AI778" i="7"/>
  <c r="CR1014" i="5"/>
  <c r="CO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AI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AI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CG1014" i="5" l="1"/>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1" i="5" l="1"/>
  <c r="AP1031" i="5"/>
  <c r="CS981" i="5"/>
  <c r="AT1031" i="5"/>
  <c r="CO981" i="5"/>
  <c r="AH1031" i="5"/>
  <c r="CT981" i="5"/>
  <c r="AV1031" i="5"/>
  <c r="CM981" i="5"/>
  <c r="AJ103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0" i="5" l="1"/>
  <c r="AP1030" i="5"/>
  <c r="AH1030" i="5"/>
  <c r="CG950" i="5"/>
  <c r="AT1030" i="5"/>
  <c r="CH950" i="5"/>
  <c r="AV1030" i="5"/>
  <c r="CM950" i="5"/>
  <c r="AJ103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9" i="5" l="1"/>
  <c r="AT1029" i="5"/>
  <c r="AV1029" i="5"/>
  <c r="AP1029" i="5"/>
  <c r="AJ1029" i="5"/>
  <c r="AN102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8" i="5"/>
  <c r="BE919" i="5"/>
  <c r="BJ919" i="5" s="1"/>
  <c r="BN919" i="5" s="1"/>
  <c r="BE921" i="5"/>
  <c r="BJ921" i="5" s="1"/>
  <c r="BN921" i="5" s="1"/>
  <c r="BK920" i="5"/>
  <c r="CG920" i="5"/>
  <c r="AP102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8" i="5" l="1"/>
  <c r="CQ889" i="5"/>
  <c r="AJ1028" i="5"/>
  <c r="AT1028" i="5"/>
  <c r="CK889" i="5"/>
  <c r="CS889" i="5"/>
  <c r="AU1022" i="5"/>
  <c r="CJ889" i="5"/>
  <c r="AH102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7" i="5" l="1"/>
  <c r="AN102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7" i="5" l="1"/>
  <c r="AT1027" i="5"/>
  <c r="AV1027" i="5"/>
  <c r="CK858" i="5"/>
  <c r="BV858" i="5"/>
  <c r="AH102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3" i="5"/>
  <c r="AE839" i="2"/>
  <c r="AA839" i="2"/>
  <c r="Z839" i="2"/>
  <c r="X839" i="2"/>
  <c r="W839" i="2"/>
  <c r="P839" i="2"/>
  <c r="O786" i="7"/>
  <c r="G78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6" i="5" l="1"/>
  <c r="AJ1026" i="5"/>
  <c r="AT1026" i="5"/>
  <c r="AV1024" i="5"/>
  <c r="AV1026" i="5"/>
  <c r="CK828" i="5"/>
  <c r="AJ102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5" i="5" l="1"/>
  <c r="AT1025" i="5"/>
  <c r="AJ1025" i="5"/>
  <c r="AP1025" i="5"/>
  <c r="AH1025" i="5"/>
  <c r="AV1025" i="5"/>
  <c r="CK797" i="5"/>
  <c r="AJ1023" i="5"/>
  <c r="AV102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2" i="5"/>
  <c r="AJ102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05" i="6"/>
  <c r="F807" i="6" s="1"/>
  <c r="F809" i="6" s="1"/>
  <c r="F811" i="6" s="1"/>
  <c r="F813" i="6" s="1"/>
  <c r="F815" i="6" s="1"/>
  <c r="F817" i="6" s="1"/>
  <c r="F81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4" i="5"/>
  <c r="AS581" i="5"/>
  <c r="CU581" i="5" s="1"/>
  <c r="AG581" i="5"/>
  <c r="CK581" i="5" s="1"/>
  <c r="X78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2" i="5"/>
  <c r="CL378" i="5" l="1"/>
  <c r="CI378" i="5"/>
  <c r="CE378" i="5"/>
  <c r="CD378" i="5"/>
  <c r="CC378" i="5"/>
  <c r="CB378" i="5"/>
  <c r="CA378" i="5"/>
  <c r="BZ378" i="5"/>
  <c r="BY378" i="5"/>
  <c r="BX378" i="5"/>
  <c r="BT378" i="5"/>
  <c r="BS378" i="5"/>
  <c r="BR378" i="5"/>
  <c r="BQ378" i="5"/>
  <c r="BL378" i="5"/>
  <c r="BM378" i="5"/>
  <c r="BH378" i="5"/>
  <c r="BF378" i="5"/>
  <c r="BB102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05" i="6"/>
  <c r="L807" i="6" s="1"/>
  <c r="L809" i="6" s="1"/>
  <c r="L811" i="6" s="1"/>
  <c r="L813" i="6" s="1"/>
  <c r="L815" i="6" s="1"/>
  <c r="L817" i="6" s="1"/>
  <c r="L819" i="6" s="1"/>
  <c r="R804" i="6"/>
  <c r="R806" i="6" s="1"/>
  <c r="R808" i="6" s="1"/>
  <c r="R810" i="6" s="1"/>
  <c r="R812" i="6" s="1"/>
  <c r="R814" i="6" s="1"/>
  <c r="R816" i="6" s="1"/>
  <c r="R818" i="6" s="1"/>
  <c r="R805" i="6"/>
  <c r="R807" i="6" s="1"/>
  <c r="R809" i="6" s="1"/>
  <c r="R811" i="6" s="1"/>
  <c r="R813" i="6" s="1"/>
  <c r="R815" i="6" s="1"/>
  <c r="R817" i="6" s="1"/>
  <c r="R81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6" i="7"/>
  <c r="AD786" i="7"/>
  <c r="AB786" i="7"/>
  <c r="Y786" i="7"/>
  <c r="N786" i="7"/>
  <c r="E78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05" i="6"/>
  <c r="S807" i="6" s="1"/>
  <c r="S809" i="6" s="1"/>
  <c r="S811" i="6" s="1"/>
  <c r="S813" i="6" s="1"/>
  <c r="S815" i="6" s="1"/>
  <c r="S817" i="6" s="1"/>
  <c r="S81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05" i="6"/>
  <c r="K807" i="6" s="1"/>
  <c r="K809" i="6" s="1"/>
  <c r="K811" i="6" s="1"/>
  <c r="K813" i="6" s="1"/>
  <c r="K815" i="6" s="1"/>
  <c r="K817" i="6" s="1"/>
  <c r="K819" i="6" s="1"/>
  <c r="N804" i="6"/>
  <c r="N806" i="6" s="1"/>
  <c r="N808" i="6" s="1"/>
  <c r="N810" i="6" s="1"/>
  <c r="N812" i="6" s="1"/>
  <c r="N814" i="6" s="1"/>
  <c r="N816" i="6" s="1"/>
  <c r="N818" i="6" s="1"/>
  <c r="N805" i="6"/>
  <c r="N807" i="6" s="1"/>
  <c r="N809" i="6" s="1"/>
  <c r="N811" i="6" s="1"/>
  <c r="N813" i="6" s="1"/>
  <c r="N815" i="6" s="1"/>
  <c r="N817" i="6" s="1"/>
  <c r="N819" i="6" s="1"/>
  <c r="T804" i="6"/>
  <c r="T806" i="6" s="1"/>
  <c r="T808" i="6" s="1"/>
  <c r="T810" i="6" s="1"/>
  <c r="T812" i="6" s="1"/>
  <c r="T814" i="6" s="1"/>
  <c r="T816" i="6" s="1"/>
  <c r="T818" i="6" s="1"/>
  <c r="T805" i="6"/>
  <c r="T807" i="6" s="1"/>
  <c r="T809" i="6" s="1"/>
  <c r="T811" i="6" s="1"/>
  <c r="T813" i="6" s="1"/>
  <c r="T815" i="6" s="1"/>
  <c r="T817" i="6" s="1"/>
  <c r="T81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05" i="6"/>
  <c r="X807" i="6" s="1"/>
  <c r="X809" i="6" s="1"/>
  <c r="X811" i="6" s="1"/>
  <c r="X813" i="6" s="1"/>
  <c r="X815" i="6" s="1"/>
  <c r="X817" i="6" s="1"/>
  <c r="X81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05" i="6"/>
  <c r="Z807" i="6" s="1"/>
  <c r="Z809" i="6" s="1"/>
  <c r="Z811" i="6" s="1"/>
  <c r="Z813" i="6" s="1"/>
  <c r="Z815" i="6" s="1"/>
  <c r="Z817" i="6" s="1"/>
  <c r="Z81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5" i="5" l="1"/>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6" i="7"/>
  <c r="T786" i="7"/>
  <c r="R786" i="7"/>
  <c r="Z786" i="7"/>
  <c r="AC78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6" i="7"/>
  <c r="AK371" i="7"/>
  <c r="S786" i="7"/>
  <c r="B371" i="7"/>
  <c r="AL371" i="7" s="1"/>
  <c r="U78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6" i="7"/>
  <c r="K786" i="7"/>
  <c r="AK392" i="7"/>
  <c r="I78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Y1015" i="2" l="1"/>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6" i="7"/>
  <c r="AK536" i="7"/>
  <c r="H786" i="7"/>
  <c r="AJ536" i="7"/>
  <c r="B536" i="7"/>
  <c r="AL536" i="7" s="1"/>
  <c r="L78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I1016" i="2" l="1"/>
  <c r="AB1015" i="2"/>
  <c r="I1015" i="2"/>
  <c r="AB1014" i="2"/>
  <c r="I1014" i="2"/>
  <c r="AB1013" i="2"/>
  <c r="I1013" i="2"/>
  <c r="AB1012" i="2"/>
  <c r="I1012" i="2"/>
  <c r="AB1011" i="2"/>
  <c r="I1011" i="2"/>
  <c r="W580" i="6"/>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6" i="7"/>
  <c r="B573" i="7"/>
  <c r="AL573" i="7" s="1"/>
  <c r="AK573" i="7"/>
  <c r="B78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9" i="6" s="1"/>
  <c r="W814" i="6"/>
  <c r="I816" i="6"/>
  <c r="W816" i="6" l="1"/>
  <c r="I818" i="6"/>
  <c r="W818" i="6" s="1"/>
</calcChain>
</file>

<file path=xl/sharedStrings.xml><?xml version="1.0" encoding="utf-8"?>
<sst xmlns="http://schemas.openxmlformats.org/spreadsheetml/2006/main" count="1370" uniqueCount="980">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</sst>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国家衛健委発表に基づく感染状況!$AE$374:$AE$1020</c:f>
              <c:numCache>
                <c:formatCode>m"月"d"日"</c:formatCode>
                <c:ptCount val="6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numCache>
            </c:numRef>
          </c:cat>
          <c:val>
            <c:numRef>
              <c:f>国家衛健委発表に基づく感染状況!$AF$374:$AF$1020</c:f>
              <c:numCache>
                <c:formatCode>#,##0_);[Red]\(#,##0\)</c:formatCode>
                <c:ptCount val="6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香港マカオ台湾の患者・海外輸入症例・無症状病原体保有者!$CO$189:$CO$1020</c:f>
              <c:numCache>
                <c:formatCode>General</c:formatCode>
                <c:ptCount val="8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省市別輸入症例数変化!$D$2:$D$783</c:f>
              <c:numCache>
                <c:formatCode>General</c:formatCode>
                <c:ptCount val="78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省市別輸入症例数変化!$E$2:$E$783</c:f>
              <c:numCache>
                <c:formatCode>General</c:formatCode>
                <c:ptCount val="78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省市別輸入症例数変化!$F$2:$F$783</c:f>
              <c:numCache>
                <c:formatCode>General</c:formatCode>
                <c:ptCount val="78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省市別輸入症例数変化!$G$2:$G$783</c:f>
              <c:numCache>
                <c:formatCode>General</c:formatCode>
                <c:ptCount val="78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省市別輸入症例数変化!$H$2:$H$783</c:f>
              <c:numCache>
                <c:formatCode>General</c:formatCode>
                <c:ptCount val="78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省市別輸入症例数変化!$I$2:$I$783</c:f>
              <c:numCache>
                <c:formatCode>General</c:formatCode>
                <c:ptCount val="78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省市別輸入症例数変化!$J$2:$J$783</c:f>
              <c:numCache>
                <c:formatCode>0_);[Red]\(0\)</c:formatCode>
                <c:ptCount val="78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香港マカオ台湾の患者・海外輸入症例・無症状病原体保有者!$AX$169:$AX$1020</c:f>
              <c:numCache>
                <c:formatCode>m"月"d"日"</c:formatCode>
                <c:ptCount val="8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numCache>
            </c:numRef>
          </c:cat>
          <c:val>
            <c:numRef>
              <c:f>香港マカオ台湾の患者・海外輸入症例・無症状病原体保有者!$AY$169:$AY$1020</c:f>
              <c:numCache>
                <c:formatCode>General</c:formatCode>
                <c:ptCount val="85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香港マカオ台湾の患者・海外輸入症例・無症状病原体保有者!$AX$169:$AX$1020</c:f>
              <c:numCache>
                <c:formatCode>m"月"d"日"</c:formatCode>
                <c:ptCount val="8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numCache>
            </c:numRef>
          </c:cat>
          <c:val>
            <c:numRef>
              <c:f>香港マカオ台湾の患者・海外輸入症例・無症状病原体保有者!$BB$169:$BB$1020</c:f>
              <c:numCache>
                <c:formatCode>General</c:formatCode>
                <c:ptCount val="85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香港マカオ台湾の患者・海外輸入症例・無症状病原体保有者!$AX$169:$AX$1020</c:f>
              <c:numCache>
                <c:formatCode>m"月"d"日"</c:formatCode>
                <c:ptCount val="8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numCache>
            </c:numRef>
          </c:cat>
          <c:val>
            <c:numRef>
              <c:f>香港マカオ台湾の患者・海外輸入症例・無症状病原体保有者!$AZ$169:$AZ$1020</c:f>
              <c:numCache>
                <c:formatCode>General</c:formatCode>
                <c:ptCount val="85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香港マカオ台湾の患者・海外輸入症例・無症状病原体保有者!$AX$169:$AX$1020</c:f>
              <c:numCache>
                <c:formatCode>m"月"d"日"</c:formatCode>
                <c:ptCount val="8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numCache>
            </c:numRef>
          </c:cat>
          <c:val>
            <c:numRef>
              <c:f>香港マカオ台湾の患者・海外輸入症例・無症状病原体保有者!$BC$169:$BC$1020</c:f>
              <c:numCache>
                <c:formatCode>General</c:formatCode>
                <c:ptCount val="85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香港マカオ台湾の患者・海外輸入症例・無症状病原体保有者!$CR$485:$CR$1020</c:f>
              <c:numCache>
                <c:formatCode>m"月"d"日"</c:formatCode>
                <c:ptCount val="5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numCache>
            </c:numRef>
          </c:cat>
          <c:val>
            <c:numRef>
              <c:f>香港マカオ台湾の患者・海外輸入症例・無症状病原体保有者!$CS$485:$CS$1020</c:f>
              <c:numCache>
                <c:formatCode>General</c:formatCode>
                <c:ptCount val="53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香港マカオ台湾の患者・海外輸入症例・無症状病原体保有者!$CR$485:$CR$1020</c:f>
              <c:numCache>
                <c:formatCode>m"月"d"日"</c:formatCode>
                <c:ptCount val="5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numCache>
            </c:numRef>
          </c:cat>
          <c:val>
            <c:numRef>
              <c:f>香港マカオ台湾の患者・海外輸入症例・無症状病原体保有者!$CT$485:$CT$1020</c:f>
              <c:numCache>
                <c:formatCode>General</c:formatCode>
                <c:ptCount val="53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香港マカオ台湾の患者・海外輸入症例・無症状病原体保有者!$BJ$97:$BJ$1019</c:f>
              <c:numCache>
                <c:formatCode>m"月"d"日"</c:formatCode>
                <c:ptCount val="9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numCache>
            </c:numRef>
          </c:cat>
          <c:val>
            <c:numRef>
              <c:f>香港マカオ台湾の患者・海外輸入症例・無症状病原体保有者!$BK$97:$BK$1019</c:f>
              <c:numCache>
                <c:formatCode>General</c:formatCode>
                <c:ptCount val="92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香港マカオ台湾の患者・海外輸入症例・無症状病原体保有者!$BJ$97:$BJ$1019</c:f>
              <c:numCache>
                <c:formatCode>m"月"d"日"</c:formatCode>
                <c:ptCount val="9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numCache>
            </c:numRef>
          </c:cat>
          <c:val>
            <c:numRef>
              <c:f>香港マカオ台湾の患者・海外輸入症例・無症状病原体保有者!$BL$97:$BL$1019</c:f>
              <c:numCache>
                <c:formatCode>General</c:formatCode>
                <c:ptCount val="92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香港マカオ台湾の患者・海外輸入症例・無症状病原体保有者!$CM$29:$CM$1020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香港マカオ台湾の患者・海外輸入症例・無症状病原体保有者!$CK$29:$CK$1020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香港マカオ台湾の患者・海外輸入症例・無症状病原体保有者!$CJ$29:$CJ$1020</c:f>
              <c:numCache>
                <c:formatCode>General</c:formatCode>
                <c:ptCount val="9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香港マカオ台湾の患者・海外輸入症例・無症状病原体保有者!$CK$29:$CK$1020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香港マカオ台湾の患者・海外輸入症例・無症状病原体保有者!$CI$29:$CI$1020</c15:sqref>
                        </c15:formulaRef>
                      </c:ext>
                    </c:extLst>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extLst>
                      <c:ext uri="{02D57815-91ED-43cb-92C2-25804820EDAC}">
                        <c15:formulaRef>
                          <c15:sqref>香港マカオ台湾の患者・海外輸入症例・無症状病原体保有者!$CJ$29:$CJ$1020</c15:sqref>
                        </c15:formulaRef>
                      </c:ext>
                    </c:extLst>
                    <c:numCache>
                      <c:formatCode>General</c:formatCode>
                      <c:ptCount val="9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国家衛健委発表に基づく感染状況!$AE$374:$AE$1020</c:f>
              <c:numCache>
                <c:formatCode>m"月"d"日"</c:formatCode>
                <c:ptCount val="6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numCache>
            </c:numRef>
          </c:cat>
          <c:val>
            <c:numRef>
              <c:f>国家衛健委発表に基づく感染状況!$AF$374:$AF$1020</c:f>
              <c:numCache>
                <c:formatCode>#,##0_);[Red]\(#,##0\)</c:formatCode>
                <c:ptCount val="6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省市別輸入症例数変化!$AI$2:$AI$782</c:f>
              <c:numCache>
                <c:formatCode>0_);[Red]\(0\)</c:formatCode>
                <c:ptCount val="78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省市別輸入症例数変化!$AJ$2:$AJ$782</c:f>
              <c:numCache>
                <c:formatCode>0_);[Red]\(0\)</c:formatCode>
                <c:ptCount val="78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numCache>
            </c:numRef>
          </c:cat>
          <c:val>
            <c:numRef>
              <c:f>省市別輸入症例数変化!$AK$2:$AK$782</c:f>
              <c:numCache>
                <c:formatCode>General</c:formatCode>
                <c:ptCount val="78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香港マカオ台湾の患者・海外輸入症例・無症状病原体保有者!$BR$29:$BR$1020</c:f>
              <c:numCache>
                <c:formatCode>General</c:formatCode>
                <c:ptCount val="99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香港マカオ台湾の患者・海外輸入症例・無症状病原体保有者!$BS$29:$BS$1020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香港マカオ台湾の患者・海外輸入症例・無症状病原体保有者!$BT$29:$BT$1020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香港マカオ台湾の患者・海外輸入症例・無症状病原体保有者!$CQ$189:$CQ$1019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香港マカオ台湾の患者・海外輸入症例・無症状病原体保有者!$CO$189:$CO$1020</c:f>
              <c:numCache>
                <c:formatCode>General</c:formatCode>
                <c:ptCount val="8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香港マカオ台湾の患者・海外輸入症例・無症状病原体保有者!$BJ$97:$BJ$1019</c:f>
              <c:numCache>
                <c:formatCode>m"月"d"日"</c:formatCode>
                <c:ptCount val="9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numCache>
            </c:numRef>
          </c:cat>
          <c:val>
            <c:numRef>
              <c:f>香港マカオ台湾の患者・海外輸入症例・無症状病原体保有者!$BL$97:$BL$1019</c:f>
              <c:numCache>
                <c:formatCode>General</c:formatCode>
                <c:ptCount val="92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香港マカオ台湾の患者・海外輸入症例・無症状病原体保有者!$BJ$97:$BJ$1019</c:f>
              <c:numCache>
                <c:formatCode>m"月"d"日"</c:formatCode>
                <c:ptCount val="9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numCache>
            </c:numRef>
          </c:cat>
          <c:val>
            <c:numRef>
              <c:f>香港マカオ台湾の患者・海外輸入症例・無症状病原体保有者!$BK$97:$BK$1019</c:f>
              <c:numCache>
                <c:formatCode>General</c:formatCode>
                <c:ptCount val="92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国家衛健委発表に基づく感染状況!$W$27:$W$1020</c:f>
              <c:numCache>
                <c:formatCode>m"月"d"日"</c:formatCode>
                <c:ptCount val="9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numCache>
            </c:numRef>
          </c:cat>
          <c:val>
            <c:numRef>
              <c:f>国家衛健委発表に基づく感染状況!$X$27:$X$1020</c:f>
              <c:numCache>
                <c:formatCode>#,##0_);[Red]\(#,##0\)</c:formatCode>
                <c:ptCount val="9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国家衛健委発表に基づく感染状況!$W$27:$W$1020</c:f>
              <c:numCache>
                <c:formatCode>m"月"d"日"</c:formatCode>
                <c:ptCount val="9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numCache>
            </c:numRef>
          </c:cat>
          <c:val>
            <c:numRef>
              <c:f>国家衛健委発表に基づく感染状況!$Y$27:$Y$1020</c:f>
              <c:numCache>
                <c:formatCode>General</c:formatCode>
                <c:ptCount val="9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香港マカオ台湾の患者・海外輸入症例・無症状病原体保有者!$CQ$189:$CQ$1019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香港マカオ台湾の患者・海外輸入症例・無症状病原体保有者!$CO$189:$CO$1020</c:f>
              <c:numCache>
                <c:formatCode>General</c:formatCode>
                <c:ptCount val="8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新疆の情況!$U$7:$U$824</c:f>
              <c:strCache>
                <c:ptCount val="81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strCache>
            </c:strRef>
          </c:cat>
          <c:val>
            <c:numRef>
              <c:f>新疆の情況!$V$7:$V$824</c:f>
              <c:numCache>
                <c:formatCode>General</c:formatCode>
                <c:ptCount val="81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新疆の情況!$U$7:$U$824</c:f>
              <c:strCache>
                <c:ptCount val="81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strCache>
            </c:strRef>
          </c:cat>
          <c:val>
            <c:numRef>
              <c:f>新疆の情況!$W$7:$W$824</c:f>
              <c:numCache>
                <c:formatCode>General</c:formatCode>
                <c:ptCount val="81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国家衛健委発表に基づく感染状況!$W$27:$W$1021</c:f>
              <c:numCache>
                <c:formatCode>m"月"d"日"</c:formatCode>
                <c:ptCount val="9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numCache>
            </c:numRef>
          </c:cat>
          <c:val>
            <c:numRef>
              <c:f>国家衛健委発表に基づく感染状況!$X$27:$X$1021</c:f>
              <c:numCache>
                <c:formatCode>#,##0_);[Red]\(#,##0\)</c:formatCode>
                <c:ptCount val="9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国家衛健委発表に基づく感染状況!$W$27:$W$1021</c:f>
              <c:numCache>
                <c:formatCode>m"月"d"日"</c:formatCode>
                <c:ptCount val="9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numCache>
            </c:numRef>
          </c:cat>
          <c:val>
            <c:numRef>
              <c:f>国家衛健委発表に基づく感染状況!$Y$27:$Y$1021</c:f>
              <c:numCache>
                <c:formatCode>General</c:formatCode>
                <c:ptCount val="9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香港マカオ台湾の患者・海外輸入症例・無症状病原体保有者!$BE$70:$BE$1020</c:f>
              <c:numCache>
                <c:formatCode>m"月"d"日"</c:formatCode>
                <c:ptCount val="9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numCache>
            </c:numRef>
          </c:cat>
          <c:val>
            <c:numRef>
              <c:f>香港マカオ台湾の患者・海外輸入症例・無症状病原体保有者!$BF$70:$BF$1020</c:f>
              <c:numCache>
                <c:formatCode>General</c:formatCode>
                <c:ptCount val="95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香港マカオ台湾の患者・海外輸入症例・無症状病原体保有者!$BE$70:$BE$1020</c:f>
              <c:numCache>
                <c:formatCode>m"月"d"日"</c:formatCode>
                <c:ptCount val="9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numCache>
            </c:numRef>
          </c:cat>
          <c:val>
            <c:numRef>
              <c:f>香港マカオ台湾の患者・海外輸入症例・無症状病原体保有者!$BG$70:$BG$1020</c:f>
              <c:numCache>
                <c:formatCode>General</c:formatCode>
                <c:ptCount val="95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香港マカオ台湾の患者・海外輸入症例・無症状病原体保有者!$BY$29:$BY$1020</c:f>
              <c:numCache>
                <c:formatCode>General</c:formatCode>
                <c:ptCount val="99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香港マカオ台湾の患者・海外輸入症例・無症状病原体保有者!$BZ$29:$BZ$1020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香港マカオ台湾の患者・海外輸入症例・無症状病原体保有者!$CA$29:$CA$1020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香港マカオ台湾の患者・海外輸入症例・無症状病原体保有者!$CC$29:$CC$1020</c:f>
              <c:numCache>
                <c:formatCode>General</c:formatCode>
                <c:ptCount val="99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香港マカオ台湾の患者・海外輸入症例・無症状病原体保有者!$CD$29:$CD$1020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香港マカオ台湾の患者・海外輸入症例・無症状病原体保有者!$CE$29:$CE$1020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香港マカオ台湾の患者・海外輸入症例・無症状病原体保有者!$CM$29:$CM$1020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香港マカオ台湾の患者・海外輸入症例・無症状病原体保有者!$CJ$29:$CJ$1020</c:f>
              <c:numCache>
                <c:formatCode>General</c:formatCode>
                <c:ptCount val="9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香港マカオ台湾の患者・海外輸入症例・無症状病原体保有者!$CI$29:$CI$1020</c:f>
              <c:numCache>
                <c:formatCode>m"月"d"日"</c:formatCode>
                <c:ptCount val="9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numCache>
            </c:numRef>
          </c:cat>
          <c:val>
            <c:numRef>
              <c:f>香港マカオ台湾の患者・海外輸入症例・無症状病原体保有者!$CK$29:$CK$1020</c:f>
              <c:numCache>
                <c:formatCode>General</c:formatCode>
                <c:ptCount val="9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numCache>
            </c:numRef>
          </c:cat>
          <c:val>
            <c:numRef>
              <c:f>香港マカオ台湾の患者・海外輸入症例・無症状病原体保有者!$CQ$189:$CQ$1019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9"/>
  <sheetViews>
    <sheetView zoomScale="115" zoomScaleNormal="115" workbookViewId="0">
      <pane xSplit="2" ySplit="5" topLeftCell="C1009" activePane="bottomRight" state="frozen"/>
      <selection pane="topRight" activeCell="C1" sqref="C1"/>
      <selection pane="bottomLeft" activeCell="A8" sqref="A8"/>
      <selection pane="bottomRight" activeCell="C1018" sqref="C101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ref="H1016" si="1370">+H1015+G1016</f>
        <v>251849</v>
      </c>
      <c r="I1016" s="87">
        <f t="shared" ref="I1016" si="1371">+H1016-M1016-O1016</f>
        <v>2883</v>
      </c>
      <c r="J1016" s="47">
        <v>-2</v>
      </c>
      <c r="K1016" s="55">
        <f t="shared" ref="K1016" si="1372">+J1016+K1015</f>
        <v>16</v>
      </c>
      <c r="L1016" s="47">
        <v>0</v>
      </c>
      <c r="M1016" s="87">
        <f t="shared" ref="M1016" si="1373">+L1016+M1015</f>
        <v>5226</v>
      </c>
      <c r="N1016" s="47">
        <v>222</v>
      </c>
      <c r="O1016" s="87">
        <f t="shared" ref="O1016" si="1374">+N1016+O1015</f>
        <v>243740</v>
      </c>
      <c r="P1016" s="105">
        <f t="shared" ref="P1016" si="1375">+Q1016-Q1015</f>
        <v>30417</v>
      </c>
      <c r="Q1016" s="56">
        <v>6165760</v>
      </c>
      <c r="R1016" s="47">
        <v>20424</v>
      </c>
      <c r="S1016" s="110"/>
      <c r="T1016" s="56">
        <v>205555</v>
      </c>
      <c r="U1016" s="77"/>
      <c r="W1016" s="1">
        <f t="shared" ref="W1016:W1017" si="1376">+B1016</f>
        <v>44839</v>
      </c>
      <c r="X1016" s="113">
        <f t="shared" ref="X1016:X1017" si="1377">+G1016</f>
        <v>229</v>
      </c>
      <c r="Y1016">
        <f t="shared" ref="Y1016:Y1017" si="1378">+H1016</f>
        <v>251849</v>
      </c>
      <c r="Z1016" s="114">
        <f t="shared" ref="Z1016:Z1017" si="1379">+B1016</f>
        <v>44839</v>
      </c>
      <c r="AA1016">
        <f t="shared" ref="AA1016:AA1017" si="1380">+L1016</f>
        <v>0</v>
      </c>
      <c r="AB1016">
        <f t="shared" ref="AB1016:AB1017" si="1381">+M1016</f>
        <v>5226</v>
      </c>
      <c r="AE1016" s="1">
        <f t="shared" ref="AE1016:AE1017" si="1382">+B1016</f>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ref="H1017" si="1383">+H1016+G1017</f>
        <v>252137</v>
      </c>
      <c r="I1017" s="87">
        <f t="shared" ref="I1017" si="1384">+H1017-M1017-O1017</f>
        <v>2957</v>
      </c>
      <c r="J1017" s="47">
        <v>3</v>
      </c>
      <c r="K1017" s="55">
        <f t="shared" ref="K1017" si="1385">+J1017+K1016</f>
        <v>19</v>
      </c>
      <c r="L1017" s="47">
        <v>0</v>
      </c>
      <c r="M1017" s="87">
        <f t="shared" ref="M1017" si="1386">+L1017+M1016</f>
        <v>5226</v>
      </c>
      <c r="N1017" s="47">
        <v>214</v>
      </c>
      <c r="O1017" s="87">
        <f t="shared" ref="O1017" si="1387">+N1017+O1016</f>
        <v>243954</v>
      </c>
      <c r="P1017" s="105">
        <f t="shared" ref="P1017" si="1388">+Q1017-Q1016</f>
        <v>39893</v>
      </c>
      <c r="Q1017" s="56">
        <v>6205653</v>
      </c>
      <c r="R1017" s="47">
        <v>20589</v>
      </c>
      <c r="S1017" s="110"/>
      <c r="T1017" s="56">
        <v>224650</v>
      </c>
      <c r="U1017" s="77"/>
      <c r="W1017" s="1">
        <f t="shared" si="1376"/>
        <v>44840</v>
      </c>
      <c r="X1017" s="113">
        <f t="shared" si="1377"/>
        <v>288</v>
      </c>
      <c r="Y1017">
        <f t="shared" si="1378"/>
        <v>252137</v>
      </c>
      <c r="Z1017" s="114">
        <f t="shared" si="1379"/>
        <v>44840</v>
      </c>
      <c r="AA1017">
        <f t="shared" si="1380"/>
        <v>0</v>
      </c>
      <c r="AB1017">
        <f t="shared" si="1381"/>
        <v>5226</v>
      </c>
      <c r="AE1017" s="1">
        <f t="shared" si="1382"/>
        <v>44840</v>
      </c>
      <c r="AF1017" s="259">
        <f>+G1017-香港マカオ台湾の患者・海外輸入症例・無症状病原体保有者!B1016</f>
        <v>216</v>
      </c>
    </row>
    <row r="1018" spans="2:32" x14ac:dyDescent="0.55000000000000004">
      <c r="B1018" s="201"/>
      <c r="C1018" s="47"/>
      <c r="D1018" s="83"/>
      <c r="E1018" s="104"/>
      <c r="F1018" s="56"/>
      <c r="G1018" s="47"/>
      <c r="H1018" s="87"/>
      <c r="I1018" s="87"/>
      <c r="J1018" s="47"/>
      <c r="K1018" s="55"/>
      <c r="L1018" s="47"/>
      <c r="M1018" s="87"/>
      <c r="N1018" s="47"/>
      <c r="O1018" s="87"/>
      <c r="P1018" s="105"/>
      <c r="Q1018" s="56"/>
      <c r="R1018" s="47"/>
      <c r="S1018" s="110"/>
      <c r="T1018" s="56"/>
      <c r="U1018" s="77"/>
      <c r="W1018" s="1"/>
      <c r="X1018" s="113"/>
      <c r="Z1018" s="114"/>
      <c r="AE1018" s="1"/>
      <c r="AF1018" s="259"/>
    </row>
    <row r="1019" spans="2:32" x14ac:dyDescent="0.55000000000000004">
      <c r="B1019" s="201"/>
      <c r="C1019" s="47"/>
      <c r="D1019" s="83"/>
      <c r="E1019" s="104"/>
      <c r="F1019" s="56"/>
      <c r="G1019" s="47"/>
      <c r="H1019" s="87"/>
      <c r="I1019" s="87"/>
      <c r="J1019" s="47"/>
      <c r="K1019" s="55"/>
      <c r="L1019" s="47"/>
      <c r="M1019" s="87"/>
      <c r="N1019" s="47"/>
      <c r="O1019" s="87"/>
      <c r="P1019" s="105"/>
      <c r="Q1019" s="56"/>
      <c r="R1019" s="47"/>
      <c r="S1019" s="110"/>
      <c r="T1019" s="56"/>
      <c r="U1019" s="77"/>
      <c r="W1019" s="1"/>
      <c r="X1019" s="113"/>
      <c r="Z1019" s="114"/>
      <c r="AE1019" s="1"/>
      <c r="AF1019" s="259"/>
    </row>
    <row r="1020" spans="2:32" ht="18.5" thickBot="1" x14ac:dyDescent="0.6">
      <c r="B1020" s="65"/>
      <c r="C1020" s="58"/>
      <c r="D1020" s="48"/>
      <c r="E1020" s="60"/>
      <c r="F1020" s="59"/>
      <c r="G1020" s="47"/>
      <c r="H1020" s="87"/>
      <c r="I1020" s="87"/>
      <c r="J1020" s="58"/>
      <c r="K1020" s="55"/>
      <c r="L1020" s="47"/>
      <c r="M1020" s="87"/>
      <c r="N1020" s="47"/>
      <c r="O1020" s="87"/>
      <c r="P1020" s="105"/>
      <c r="Q1020" s="59"/>
      <c r="R1020" s="47"/>
      <c r="S1020" s="59"/>
      <c r="T1020" s="59"/>
      <c r="U1020" s="77"/>
      <c r="W1020" s="1"/>
      <c r="X1020" s="113"/>
      <c r="Z1020" s="114"/>
      <c r="AE1020" s="1"/>
      <c r="AF1020" s="259"/>
    </row>
    <row r="1021" spans="2:32" ht="9.5" customHeight="1" thickBot="1" x14ac:dyDescent="0.6">
      <c r="B1021" s="65"/>
      <c r="C1021" s="78"/>
      <c r="D1021" s="79"/>
      <c r="E1021" s="81"/>
      <c r="F1021" s="93"/>
      <c r="G1021" s="78"/>
      <c r="H1021" s="81"/>
      <c r="I1021" s="81"/>
      <c r="J1021" s="78"/>
      <c r="K1021" s="81"/>
      <c r="L1021" s="78"/>
      <c r="M1021" s="81"/>
      <c r="N1021" s="82"/>
      <c r="O1021" s="80"/>
      <c r="P1021" s="92"/>
      <c r="Q1021" s="93"/>
      <c r="R1021" s="112"/>
      <c r="S1021" s="93"/>
      <c r="T1021" s="93"/>
      <c r="U1021" s="66"/>
      <c r="AF1021" s="259"/>
    </row>
    <row r="1022" spans="2:32" x14ac:dyDescent="0.55000000000000004">
      <c r="M1022" s="262">
        <f>SUM(L845:L862)</f>
        <v>503</v>
      </c>
      <c r="AF1022" s="259"/>
    </row>
    <row r="1023" spans="2:32" ht="13" customHeight="1" x14ac:dyDescent="0.55000000000000004">
      <c r="E1023" s="106"/>
      <c r="F1023" s="107"/>
      <c r="G1023" s="106" t="s">
        <v>80</v>
      </c>
      <c r="H1023" s="107"/>
      <c r="I1023" s="107"/>
      <c r="J1023" s="107"/>
      <c r="U1023" s="71"/>
      <c r="AF1023" s="259"/>
    </row>
    <row r="1024" spans="2:32" ht="13" customHeight="1" x14ac:dyDescent="0.55000000000000004">
      <c r="E1024" s="106" t="s">
        <v>98</v>
      </c>
      <c r="F1024" s="107"/>
      <c r="G1024" s="274" t="s">
        <v>79</v>
      </c>
      <c r="H1024" s="275"/>
      <c r="I1024" s="106" t="s">
        <v>106</v>
      </c>
      <c r="J1024" s="107"/>
      <c r="AF1024" s="259"/>
    </row>
    <row r="1025" spans="2:32" ht="13" customHeight="1" x14ac:dyDescent="0.55000000000000004">
      <c r="B1025" s="119"/>
      <c r="E1025" s="108" t="s">
        <v>108</v>
      </c>
      <c r="F1025" s="107"/>
      <c r="G1025" s="108"/>
      <c r="H1025" s="108"/>
      <c r="I1025" s="106" t="s">
        <v>107</v>
      </c>
      <c r="J1025" s="107"/>
      <c r="AF1025" s="259"/>
    </row>
    <row r="1026" spans="2:32" ht="18.5" customHeight="1" x14ac:dyDescent="0.55000000000000004">
      <c r="E1026" s="106" t="s">
        <v>96</v>
      </c>
      <c r="F1026" s="107"/>
      <c r="G1026" s="106" t="s">
        <v>97</v>
      </c>
      <c r="H1026" s="107"/>
      <c r="I1026" s="107"/>
      <c r="J1026" s="107"/>
      <c r="AF1026" s="259"/>
    </row>
    <row r="1027" spans="2:32" ht="13" customHeight="1" x14ac:dyDescent="0.55000000000000004">
      <c r="E1027" s="106" t="s">
        <v>98</v>
      </c>
      <c r="F1027" s="107"/>
      <c r="G1027" s="106" t="s">
        <v>99</v>
      </c>
      <c r="H1027" s="107"/>
      <c r="I1027" s="107"/>
      <c r="J1027" s="107"/>
      <c r="AF1027" s="259"/>
    </row>
    <row r="1028" spans="2:32" ht="13" customHeight="1" x14ac:dyDescent="0.55000000000000004">
      <c r="E1028" s="106" t="s">
        <v>98</v>
      </c>
      <c r="F1028" s="107"/>
      <c r="G1028" s="106" t="s">
        <v>100</v>
      </c>
      <c r="H1028" s="107"/>
      <c r="I1028" s="107"/>
      <c r="J1028" s="107"/>
      <c r="AF1028" s="259"/>
    </row>
    <row r="1029" spans="2:32" ht="13" customHeight="1" x14ac:dyDescent="0.55000000000000004">
      <c r="E1029" s="106" t="s">
        <v>101</v>
      </c>
      <c r="F1029" s="107"/>
      <c r="G1029" s="106" t="s">
        <v>102</v>
      </c>
      <c r="H1029" s="107"/>
      <c r="I1029" s="107"/>
      <c r="J1029" s="107"/>
      <c r="AF1029" s="259"/>
    </row>
    <row r="1030" spans="2:32" ht="13" customHeight="1" x14ac:dyDescent="0.55000000000000004">
      <c r="E1030" s="106" t="s">
        <v>103</v>
      </c>
      <c r="F1030" s="107"/>
      <c r="G1030" s="106" t="s">
        <v>104</v>
      </c>
      <c r="H1030" s="107"/>
      <c r="I1030" s="107"/>
      <c r="J1030" s="107"/>
      <c r="AF1030" s="259"/>
    </row>
    <row r="1031" spans="2:32" x14ac:dyDescent="0.55000000000000004">
      <c r="AF1031" s="259"/>
    </row>
    <row r="1032" spans="2:32" x14ac:dyDescent="0.55000000000000004">
      <c r="AF1032" s="259"/>
    </row>
    <row r="1033" spans="2:32" x14ac:dyDescent="0.55000000000000004">
      <c r="AF1033" s="259"/>
    </row>
    <row r="1034" spans="2:32" x14ac:dyDescent="0.55000000000000004">
      <c r="AF1034" s="259"/>
    </row>
    <row r="1035" spans="2:32" x14ac:dyDescent="0.55000000000000004">
      <c r="AF1035" s="259"/>
    </row>
    <row r="1036" spans="2:32" x14ac:dyDescent="0.55000000000000004">
      <c r="AF1036" s="259"/>
    </row>
    <row r="1037" spans="2:32" x14ac:dyDescent="0.55000000000000004">
      <c r="AF1037" s="259"/>
    </row>
    <row r="1038" spans="2:32" x14ac:dyDescent="0.55000000000000004">
      <c r="AF1038" s="259"/>
    </row>
    <row r="1039" spans="2:32" x14ac:dyDescent="0.55000000000000004">
      <c r="AF1039" s="259"/>
    </row>
  </sheetData>
  <mergeCells count="12">
    <mergeCell ref="G1024:H102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1"/>
  <sheetViews>
    <sheetView topLeftCell="A6" zoomScaleNormal="100" workbookViewId="0">
      <pane xSplit="1" ySplit="2" topLeftCell="B1012" activePane="bottomRight" state="frozen"/>
      <selection activeCell="A6" sqref="A6"/>
      <selection pane="topRight" activeCell="B6" sqref="B6"/>
      <selection pane="bottomLeft" activeCell="A8" sqref="A8"/>
      <selection pane="bottomRight" activeCell="D1017" sqref="D101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6"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6" si="3180">+AW961+1</f>
        <v>801</v>
      </c>
      <c r="AX962" s="216">
        <f t="shared" si="3134"/>
        <v>44786</v>
      </c>
      <c r="AY962" s="5">
        <v>0</v>
      </c>
      <c r="AZ962" s="217">
        <f t="shared" si="3135"/>
        <v>2538</v>
      </c>
      <c r="BA962" s="217">
        <f t="shared" ref="BA962:BA1016" si="3181">+BA958+1</f>
        <v>448</v>
      </c>
      <c r="BB962" s="119">
        <v>0</v>
      </c>
      <c r="BC962" s="26">
        <f t="shared" si="3136"/>
        <v>1648</v>
      </c>
      <c r="BD962" s="217">
        <f t="shared" ref="BD962:BD1016"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 si="6192">+BM1014-BL1014</f>
        <v>747</v>
      </c>
      <c r="BL1014">
        <f t="shared" ref="BL1014" si="6193">+M1014</f>
        <v>114</v>
      </c>
      <c r="BM1014">
        <f t="shared" ref="BM1014"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 si="6199">+AF1014</f>
        <v>416548</v>
      </c>
      <c r="BS1014">
        <f t="shared" ref="BS1014" si="6200">+AH1014</f>
        <v>85660</v>
      </c>
      <c r="BT1014">
        <f t="shared" ref="BT1014"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 si="6209">+AR1014</f>
        <v>6630642</v>
      </c>
      <c r="CD1014">
        <f t="shared" ref="CD1014" si="6210">+AT1014</f>
        <v>13742</v>
      </c>
      <c r="CE1014">
        <f t="shared" ref="CE1014"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v>44839</v>
      </c>
      <c r="B1015" s="219">
        <v>46</v>
      </c>
      <c r="C1015" s="142">
        <f t="shared" ref="C1015" si="6228">+B1015+C1014</f>
        <v>24412</v>
      </c>
      <c r="D1015" s="261">
        <f t="shared" ref="D1015" si="6229">+C1015-F1015</f>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3179"/>
        <v>827</v>
      </c>
      <c r="Z1015" s="74">
        <f t="shared" ref="Z1015" si="6230">+A1015</f>
        <v>44839</v>
      </c>
      <c r="AA1015" s="210">
        <f t="shared" ref="AA1015" si="6231">+AF1015+AL1015+AR1015</f>
        <v>7103498</v>
      </c>
      <c r="AB1015" s="210">
        <f t="shared" ref="AB1015" si="6232">+AH1015+AN1015+AT1015</f>
        <v>100364</v>
      </c>
      <c r="AC1015" s="211">
        <f t="shared" ref="AC1015" si="6233">+AJ1015+AP1015+AV1015</f>
        <v>21480</v>
      </c>
      <c r="AD1015" s="170">
        <f t="shared" ref="AD1015" si="6234">+AF1015-AF1014</f>
        <v>641</v>
      </c>
      <c r="AE1015" s="222">
        <f t="shared" ref="AE1015" si="6235">+AE1014+AD1015</f>
        <v>415984</v>
      </c>
      <c r="AF1015" s="143">
        <v>417189</v>
      </c>
      <c r="AG1015" s="171">
        <f t="shared" ref="AG1015" si="6236">+AH1015-AH1014</f>
        <v>175</v>
      </c>
      <c r="AH1015" s="143">
        <v>85835</v>
      </c>
      <c r="AI1015" s="171">
        <f t="shared" ref="AI1015" si="6237">+AJ1015-AJ1014</f>
        <v>10</v>
      </c>
      <c r="AJ1015" s="172">
        <v>10194</v>
      </c>
      <c r="AK1015" s="173">
        <f t="shared" ref="AK1015" si="6238">+AL1015-AL1014</f>
        <v>0</v>
      </c>
      <c r="AL1015" s="143">
        <v>793</v>
      </c>
      <c r="AM1015" s="173">
        <f t="shared" ref="AM1015" si="6239">+AN1015-AN1014</f>
        <v>0</v>
      </c>
      <c r="AN1015" s="143">
        <v>787</v>
      </c>
      <c r="AO1015" s="171">
        <f t="shared" ref="AO1015" si="6240">+AP1015-AP1014</f>
        <v>0</v>
      </c>
      <c r="AP1015" s="174">
        <v>6</v>
      </c>
      <c r="AQ1015" s="173">
        <f t="shared" ref="AQ1015" si="6241">+AR1015-AR1014</f>
        <v>54874</v>
      </c>
      <c r="AR1015" s="143">
        <v>6685516</v>
      </c>
      <c r="AS1015" s="171">
        <f t="shared" ref="AS1015" si="6242">+AT1015-AT1014</f>
        <v>0</v>
      </c>
      <c r="AT1015" s="143">
        <v>13742</v>
      </c>
      <c r="AU1015" s="171">
        <f t="shared" ref="AU1015" si="6243">+AV1015-AV1014</f>
        <v>48</v>
      </c>
      <c r="AV1015" s="175">
        <v>11280</v>
      </c>
      <c r="AW1015" s="217">
        <f t="shared" si="3180"/>
        <v>854</v>
      </c>
      <c r="AX1015" s="216">
        <f t="shared" ref="AX1015" si="6244">+A1015</f>
        <v>44839</v>
      </c>
      <c r="AY1015" s="5">
        <v>2</v>
      </c>
      <c r="AZ1015" s="217">
        <f t="shared" ref="AZ1015" si="6245">+AZ1014+AY1015</f>
        <v>2689</v>
      </c>
      <c r="BA1015" s="217">
        <f t="shared" si="3181"/>
        <v>459</v>
      </c>
      <c r="BB1015" s="119">
        <v>0</v>
      </c>
      <c r="BC1015" s="26">
        <f t="shared" ref="BC1015" si="6246">+BC1014+BB1015</f>
        <v>1670</v>
      </c>
      <c r="BD1015" s="217">
        <f t="shared" si="3182"/>
        <v>494</v>
      </c>
      <c r="BE1015" s="209">
        <f t="shared" ref="BE1015" si="6247">+Z1015</f>
        <v>44839</v>
      </c>
      <c r="BF1015" s="120">
        <f t="shared" ref="BF1015:BF1016" si="6248">+B1015</f>
        <v>46</v>
      </c>
      <c r="BG1015" s="120">
        <f t="shared" ref="BG1015" si="6249">+BI1015</f>
        <v>24412</v>
      </c>
      <c r="BH1015" s="209">
        <f t="shared" ref="BH1015" si="6250">+A1015</f>
        <v>44839</v>
      </c>
      <c r="BI1015" s="120">
        <f t="shared" ref="BI1015" si="6251">+C1015</f>
        <v>24412</v>
      </c>
      <c r="BJ1015" s="1">
        <f t="shared" ref="BJ1015" si="6252">+BE1015</f>
        <v>44839</v>
      </c>
      <c r="BK1015">
        <f t="shared" ref="BK1015:BK1016" si="6253">+BM1015-BL1015</f>
        <v>1005</v>
      </c>
      <c r="BL1015">
        <f t="shared" ref="BL1015:BL1016" si="6254">+M1015</f>
        <v>103</v>
      </c>
      <c r="BM1015">
        <f t="shared" ref="BM1015:BM1016" si="6255">+L1015</f>
        <v>1108</v>
      </c>
      <c r="BN1015" s="1">
        <f t="shared" ref="BN1015" si="6256">+BJ1015</f>
        <v>44839</v>
      </c>
      <c r="BO1015">
        <f t="shared" ref="BO1015" si="6257">+BO1011+BM1015</f>
        <v>201534</v>
      </c>
      <c r="BP1015">
        <f t="shared" ref="BP1015" si="6258">+BP1011+BL1015</f>
        <v>11758</v>
      </c>
      <c r="BQ1015" s="167">
        <f t="shared" ref="BQ1015" si="6259">+A1015</f>
        <v>44839</v>
      </c>
      <c r="BR1015">
        <f t="shared" ref="BR1015:BR1016" si="6260">+AF1015</f>
        <v>417189</v>
      </c>
      <c r="BS1015">
        <f t="shared" ref="BS1015:BS1016" si="6261">+AH1015</f>
        <v>85835</v>
      </c>
      <c r="BT1015">
        <f t="shared" ref="BT1015:BT1016" si="6262">+AJ1015</f>
        <v>10194</v>
      </c>
      <c r="BU1015">
        <v>15</v>
      </c>
      <c r="BV1015">
        <f t="shared" ref="BV1015" si="6263">+AD1015</f>
        <v>641</v>
      </c>
      <c r="BW1015">
        <f t="shared" ref="BW1015" si="6264">+BW1011+BV1015</f>
        <v>95418</v>
      </c>
      <c r="BX1015" s="167">
        <f t="shared" ref="BX1015" si="6265">+A1015</f>
        <v>44839</v>
      </c>
      <c r="BY1015">
        <f t="shared" ref="BY1015" si="6266">+AL1015</f>
        <v>793</v>
      </c>
      <c r="BZ1015">
        <f t="shared" ref="BZ1015" si="6267">+AN1015</f>
        <v>787</v>
      </c>
      <c r="CA1015">
        <f t="shared" ref="CA1015" si="6268">+AP1015</f>
        <v>6</v>
      </c>
      <c r="CB1015" s="167">
        <f t="shared" ref="CB1015" si="6269">+A1015</f>
        <v>44839</v>
      </c>
      <c r="CC1015">
        <f t="shared" ref="CC1015:CC1016" si="6270">+AR1015</f>
        <v>6685516</v>
      </c>
      <c r="CD1015">
        <f t="shared" ref="CD1015" si="6271">+AT1015</f>
        <v>13742</v>
      </c>
      <c r="CE1015">
        <f t="shared" ref="CE1015:CE1016" si="6272">+AV1015</f>
        <v>11280</v>
      </c>
      <c r="CF1015" s="167">
        <f t="shared" ref="CF1015" si="6273">+A1015</f>
        <v>44839</v>
      </c>
      <c r="CG1015">
        <f t="shared" ref="CG1015" si="6274">+AQ1015</f>
        <v>54874</v>
      </c>
      <c r="CH1015">
        <f t="shared" ref="CH1015" si="6275">+AU1015</f>
        <v>48</v>
      </c>
      <c r="CI1015" s="167">
        <f t="shared" ref="CI1015" si="6276">+A1015</f>
        <v>44839</v>
      </c>
      <c r="CJ1015">
        <f t="shared" ref="CJ1015" si="6277">+AD1015</f>
        <v>641</v>
      </c>
      <c r="CK1015">
        <f t="shared" ref="CK1015" si="6278">+AG1015</f>
        <v>175</v>
      </c>
      <c r="CL1015" s="167">
        <f t="shared" ref="CL1015" si="6279">+A1015</f>
        <v>44839</v>
      </c>
      <c r="CM1015">
        <f t="shared" ref="CM1015" si="6280">+AI1015</f>
        <v>10</v>
      </c>
      <c r="CN1015" s="1">
        <f t="shared" ref="CN1015" si="6281">+Z1015</f>
        <v>44839</v>
      </c>
      <c r="CO1015" s="253">
        <f t="shared" ref="CO1015" si="6282">+AD1015</f>
        <v>641</v>
      </c>
      <c r="CP1015" s="1">
        <f t="shared" ref="CP1015" si="6283">+Z1015</f>
        <v>44839</v>
      </c>
      <c r="CQ1015" s="254">
        <f t="shared" ref="CQ1015" si="6284">+AI1015</f>
        <v>10</v>
      </c>
      <c r="CR1015" s="167">
        <f t="shared" ref="CR1015" si="6285">+A1015</f>
        <v>44839</v>
      </c>
      <c r="CS1015">
        <f t="shared" ref="CS1015" si="6286">+AQ1015</f>
        <v>54874</v>
      </c>
      <c r="CT1015">
        <f t="shared" ref="CT1015" si="6287">+AU1015</f>
        <v>48</v>
      </c>
      <c r="CU1015">
        <f t="shared" ref="CU1015" si="6288">+AS1015</f>
        <v>0</v>
      </c>
    </row>
    <row r="1016" spans="1:99" ht="18" customHeight="1" x14ac:dyDescent="0.55000000000000004">
      <c r="A1016" s="167">
        <v>44840</v>
      </c>
      <c r="B1016" s="219">
        <v>72</v>
      </c>
      <c r="C1016" s="142">
        <f t="shared" ref="C1016" si="6289">+B1016+C1015</f>
        <v>24484</v>
      </c>
      <c r="D1016" s="261">
        <f t="shared" ref="D1016" si="6290">+C1016-F1016</f>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3179"/>
        <v>828</v>
      </c>
      <c r="Z1016" s="74">
        <f t="shared" ref="Z1016" si="6291">+A1016</f>
        <v>44840</v>
      </c>
      <c r="AA1016" s="210">
        <f t="shared" ref="AA1016" si="6292">+AF1016+AL1016+AR1016</f>
        <v>7150519</v>
      </c>
      <c r="AB1016" s="210">
        <f t="shared" ref="AB1016" si="6293">+AH1016+AN1016+AT1016</f>
        <v>100567</v>
      </c>
      <c r="AC1016" s="211">
        <f t="shared" ref="AC1016" si="6294">+AJ1016+AP1016+AV1016</f>
        <v>21543</v>
      </c>
      <c r="AD1016" s="170">
        <f t="shared" ref="AD1016" si="6295">+AF1016-AF1015</f>
        <v>598</v>
      </c>
      <c r="AE1016" s="222">
        <f t="shared" ref="AE1016" si="6296">+AE1015+AD1016</f>
        <v>416582</v>
      </c>
      <c r="AF1016" s="143">
        <v>417787</v>
      </c>
      <c r="AG1016" s="171">
        <f t="shared" ref="AG1016" si="6297">+AH1016-AH1015</f>
        <v>203</v>
      </c>
      <c r="AH1016" s="143">
        <v>86038</v>
      </c>
      <c r="AI1016" s="171">
        <f t="shared" ref="AI1016" si="6298">+AJ1016-AJ1015</f>
        <v>6</v>
      </c>
      <c r="AJ1016" s="172">
        <v>10200</v>
      </c>
      <c r="AK1016" s="173">
        <f t="shared" ref="AK1016" si="6299">+AL1016-AL1015</f>
        <v>0</v>
      </c>
      <c r="AL1016" s="143">
        <v>793</v>
      </c>
      <c r="AM1016" s="173">
        <f t="shared" ref="AM1016" si="6300">+AN1016-AN1015</f>
        <v>0</v>
      </c>
      <c r="AN1016" s="143">
        <v>787</v>
      </c>
      <c r="AO1016" s="171">
        <f t="shared" ref="AO1016" si="6301">+AP1016-AP1015</f>
        <v>0</v>
      </c>
      <c r="AP1016" s="174">
        <v>6</v>
      </c>
      <c r="AQ1016" s="173">
        <f t="shared" ref="AQ1016" si="6302">+AR1016-AR1015</f>
        <v>46423</v>
      </c>
      <c r="AR1016" s="143">
        <v>6731939</v>
      </c>
      <c r="AS1016" s="171">
        <f t="shared" ref="AS1016" si="6303">+AT1016-AT1015</f>
        <v>0</v>
      </c>
      <c r="AT1016" s="143">
        <v>13742</v>
      </c>
      <c r="AU1016" s="171">
        <f t="shared" ref="AU1016" si="6304">+AV1016-AV1015</f>
        <v>57</v>
      </c>
      <c r="AV1016" s="175">
        <v>11337</v>
      </c>
      <c r="AW1016" s="217">
        <f t="shared" si="3180"/>
        <v>855</v>
      </c>
      <c r="AX1016" s="216">
        <f t="shared" ref="AX1016" si="6305">+A1016</f>
        <v>44840</v>
      </c>
      <c r="AY1016" s="5">
        <v>5</v>
      </c>
      <c r="AZ1016" s="217">
        <f t="shared" ref="AZ1016" si="6306">+AZ1015+AY1016</f>
        <v>2694</v>
      </c>
      <c r="BA1016" s="217">
        <f t="shared" si="3181"/>
        <v>460</v>
      </c>
      <c r="BB1016" s="119">
        <v>1</v>
      </c>
      <c r="BC1016" s="26">
        <f t="shared" ref="BC1016" si="6307">+BC1015+BB1016</f>
        <v>1671</v>
      </c>
      <c r="BD1016" s="217">
        <f t="shared" si="3182"/>
        <v>495</v>
      </c>
      <c r="BE1016" s="209">
        <f t="shared" ref="BE1016" si="6308">+Z1016</f>
        <v>44840</v>
      </c>
      <c r="BF1016" s="120">
        <f t="shared" ref="BF1016" si="6309">+B1016</f>
        <v>72</v>
      </c>
      <c r="BG1016" s="120">
        <f t="shared" ref="BG1016" si="6310">+BI1016</f>
        <v>24484</v>
      </c>
      <c r="BH1016" s="209">
        <f t="shared" ref="BH1016" si="6311">+A1016</f>
        <v>44840</v>
      </c>
      <c r="BI1016" s="120">
        <f t="shared" ref="BI1016" si="6312">+C1016</f>
        <v>24484</v>
      </c>
      <c r="BJ1016" s="1">
        <f t="shared" ref="BJ1016" si="6313">+BE1016</f>
        <v>44840</v>
      </c>
      <c r="BK1016">
        <f t="shared" ref="BK1016" si="6314">+BM1016-BL1016</f>
        <v>1267</v>
      </c>
      <c r="BL1016">
        <f t="shared" ref="BL1016" si="6315">+M1016</f>
        <v>101</v>
      </c>
      <c r="BM1016">
        <f t="shared" ref="BM1016" si="6316">+L1016</f>
        <v>1368</v>
      </c>
      <c r="BN1016" s="1">
        <f t="shared" ref="BN1016" si="6317">+BJ1016</f>
        <v>44840</v>
      </c>
      <c r="BO1016">
        <f t="shared" ref="BO1016" si="6318">+BO1012+BM1016</f>
        <v>204447</v>
      </c>
      <c r="BP1016">
        <f t="shared" ref="BP1016" si="6319">+BP1012+BL1016</f>
        <v>11674</v>
      </c>
      <c r="BQ1016" s="167">
        <f t="shared" ref="BQ1016" si="6320">+A1016</f>
        <v>44840</v>
      </c>
      <c r="BR1016">
        <f t="shared" ref="BR1016" si="6321">+AF1016</f>
        <v>417787</v>
      </c>
      <c r="BS1016">
        <f t="shared" ref="BS1016" si="6322">+AH1016</f>
        <v>86038</v>
      </c>
      <c r="BT1016">
        <f t="shared" ref="BT1016" si="6323">+AJ1016</f>
        <v>10200</v>
      </c>
      <c r="BU1016">
        <v>15</v>
      </c>
      <c r="BV1016">
        <f t="shared" ref="BV1016" si="6324">+AD1016</f>
        <v>598</v>
      </c>
      <c r="BW1016">
        <f t="shared" ref="BW1016" si="6325">+BW1012+BV1016</f>
        <v>108404</v>
      </c>
      <c r="BX1016" s="167">
        <f t="shared" ref="BX1016" si="6326">+A1016</f>
        <v>44840</v>
      </c>
      <c r="BY1016">
        <f t="shared" ref="BY1016" si="6327">+AL1016</f>
        <v>793</v>
      </c>
      <c r="BZ1016">
        <f t="shared" ref="BZ1016" si="6328">+AN1016</f>
        <v>787</v>
      </c>
      <c r="CA1016">
        <f t="shared" ref="CA1016" si="6329">+AP1016</f>
        <v>6</v>
      </c>
      <c r="CB1016" s="167">
        <f t="shared" ref="CB1016" si="6330">+A1016</f>
        <v>44840</v>
      </c>
      <c r="CC1016">
        <f t="shared" ref="CC1016" si="6331">+AR1016</f>
        <v>6731939</v>
      </c>
      <c r="CD1016">
        <f t="shared" ref="CD1016" si="6332">+AT1016</f>
        <v>13742</v>
      </c>
      <c r="CE1016">
        <f t="shared" ref="CE1016" si="6333">+AV1016</f>
        <v>11337</v>
      </c>
      <c r="CF1016" s="167">
        <f t="shared" ref="CF1016" si="6334">+A1016</f>
        <v>44840</v>
      </c>
      <c r="CG1016">
        <f t="shared" ref="CG1016" si="6335">+AQ1016</f>
        <v>46423</v>
      </c>
      <c r="CH1016">
        <f t="shared" ref="CH1016" si="6336">+AU1016</f>
        <v>57</v>
      </c>
      <c r="CI1016" s="167">
        <f t="shared" ref="CI1016" si="6337">+A1016</f>
        <v>44840</v>
      </c>
      <c r="CJ1016">
        <f t="shared" ref="CJ1016" si="6338">+AD1016</f>
        <v>598</v>
      </c>
      <c r="CK1016">
        <f t="shared" ref="CK1016" si="6339">+AG1016</f>
        <v>203</v>
      </c>
      <c r="CL1016" s="167">
        <f t="shared" ref="CL1016" si="6340">+A1016</f>
        <v>44840</v>
      </c>
      <c r="CM1016">
        <f t="shared" ref="CM1016" si="6341">+AI1016</f>
        <v>6</v>
      </c>
      <c r="CN1016" s="1">
        <f t="shared" ref="CN1016" si="6342">+Z1016</f>
        <v>44840</v>
      </c>
      <c r="CO1016" s="253">
        <f t="shared" ref="CO1016" si="6343">+AD1016</f>
        <v>598</v>
      </c>
      <c r="CP1016" s="1">
        <f t="shared" ref="CP1016" si="6344">+Z1016</f>
        <v>44840</v>
      </c>
      <c r="CQ1016" s="254">
        <f t="shared" ref="CQ1016" si="6345">+AI1016</f>
        <v>6</v>
      </c>
      <c r="CR1016" s="167">
        <f t="shared" ref="CR1016" si="6346">+A1016</f>
        <v>44840</v>
      </c>
      <c r="CS1016">
        <f t="shared" ref="CS1016" si="6347">+AQ1016</f>
        <v>46423</v>
      </c>
      <c r="CT1016">
        <f t="shared" ref="CT1016" si="6348">+AU1016</f>
        <v>57</v>
      </c>
      <c r="CU1016">
        <f t="shared" ref="CU1016" si="6349">+AS1016</f>
        <v>0</v>
      </c>
    </row>
    <row r="1017" spans="1:99" ht="18" customHeight="1" x14ac:dyDescent="0.55000000000000004">
      <c r="A1017" s="167"/>
      <c r="B1017" s="219"/>
      <c r="C1017" s="142"/>
      <c r="D1017" s="261"/>
      <c r="E1017" s="135"/>
      <c r="F1017" s="135"/>
      <c r="G1017" s="135"/>
      <c r="H1017" s="123"/>
      <c r="I1017" s="135"/>
      <c r="J1017" s="123"/>
      <c r="K1017" s="41"/>
      <c r="L1017" s="134"/>
      <c r="M1017" s="219"/>
      <c r="N1017" s="123"/>
      <c r="O1017" s="123"/>
      <c r="P1017" s="135"/>
      <c r="Q1017" s="135"/>
      <c r="R1017" s="123"/>
      <c r="S1017" s="123"/>
      <c r="T1017" s="135"/>
      <c r="U1017" s="135"/>
      <c r="V1017" s="123"/>
      <c r="W1017" s="41"/>
      <c r="X1017" s="136"/>
      <c r="Y1017" s="4"/>
      <c r="Z1017" s="74"/>
      <c r="AA1017" s="210"/>
      <c r="AB1017" s="210"/>
      <c r="AC1017" s="211"/>
      <c r="AD1017" s="170"/>
      <c r="AE1017" s="222"/>
      <c r="AF1017" s="143"/>
      <c r="AG1017" s="171"/>
      <c r="AH1017" s="143"/>
      <c r="AI1017" s="171"/>
      <c r="AJ1017" s="172"/>
      <c r="AK1017" s="173"/>
      <c r="AL1017" s="143"/>
      <c r="AM1017" s="222"/>
      <c r="AN1017" s="143"/>
      <c r="AO1017" s="171"/>
      <c r="AP1017" s="174"/>
      <c r="AQ1017" s="173"/>
      <c r="AR1017" s="143"/>
      <c r="AS1017" s="171"/>
      <c r="AT1017" s="143"/>
      <c r="AU1017" s="171"/>
      <c r="AV1017" s="175"/>
      <c r="AW1017" s="217"/>
      <c r="AX1017" s="216"/>
      <c r="AY1017" s="5"/>
      <c r="AZ1017" s="217"/>
      <c r="BA1017" s="217"/>
      <c r="BB1017" s="119"/>
      <c r="BC1017" s="26"/>
      <c r="BD1017" s="217"/>
      <c r="BE1017" s="209"/>
      <c r="BF1017" s="120"/>
      <c r="BG1017" s="120"/>
      <c r="BH1017" s="209"/>
      <c r="BI1017" s="120"/>
      <c r="BJ1017" s="1"/>
      <c r="BN1017" s="1"/>
      <c r="BQ1017" s="167"/>
      <c r="BX1017" s="167"/>
      <c r="CB1017" s="167"/>
      <c r="CF1017" s="216"/>
      <c r="CI1017" s="167"/>
      <c r="CL1017" s="167"/>
      <c r="CN1017" s="1"/>
      <c r="CO1017" s="253"/>
      <c r="CP1017" s="1"/>
      <c r="CQ1017" s="254"/>
      <c r="CR1017" s="167"/>
    </row>
    <row r="1018" spans="1:99" ht="18" customHeight="1" x14ac:dyDescent="0.55000000000000004">
      <c r="A1018" s="167"/>
      <c r="B1018" s="219"/>
      <c r="C1018" s="142"/>
      <c r="D1018" s="261"/>
      <c r="E1018" s="135"/>
      <c r="F1018" s="135"/>
      <c r="G1018" s="135"/>
      <c r="H1018" s="123"/>
      <c r="I1018" s="135"/>
      <c r="J1018" s="123"/>
      <c r="K1018" s="41"/>
      <c r="L1018" s="134"/>
      <c r="M1018" s="219"/>
      <c r="N1018" s="123"/>
      <c r="O1018" s="123"/>
      <c r="P1018" s="135"/>
      <c r="Q1018" s="135"/>
      <c r="R1018" s="123"/>
      <c r="S1018" s="123"/>
      <c r="T1018" s="135"/>
      <c r="U1018" s="135"/>
      <c r="V1018" s="123"/>
      <c r="W1018" s="41"/>
      <c r="X1018" s="136"/>
      <c r="Y1018" s="4"/>
      <c r="Z1018" s="74"/>
      <c r="AA1018" s="210"/>
      <c r="AB1018" s="210"/>
      <c r="AC1018" s="211"/>
      <c r="AD1018" s="170"/>
      <c r="AE1018" s="222"/>
      <c r="AF1018" s="143"/>
      <c r="AG1018" s="171"/>
      <c r="AH1018" s="143"/>
      <c r="AI1018" s="171"/>
      <c r="AJ1018" s="172"/>
      <c r="AK1018" s="173"/>
      <c r="AL1018" s="143"/>
      <c r="AM1018" s="171"/>
      <c r="AN1018" s="143"/>
      <c r="AO1018" s="171"/>
      <c r="AP1018" s="174"/>
      <c r="AQ1018" s="173"/>
      <c r="AR1018" s="143"/>
      <c r="AS1018" s="171"/>
      <c r="AT1018" s="143"/>
      <c r="AU1018" s="171"/>
      <c r="AV1018" s="175"/>
      <c r="AW1018" s="217"/>
      <c r="AX1018" s="216"/>
      <c r="AY1018" s="5"/>
      <c r="AZ1018" s="217"/>
      <c r="BA1018" s="217"/>
      <c r="BB1018" s="119"/>
      <c r="BC1018" s="26"/>
      <c r="BD1018" s="217"/>
      <c r="BE1018" s="209"/>
      <c r="BF1018" s="120"/>
      <c r="BG1018" s="120"/>
      <c r="BH1018" s="209"/>
      <c r="BI1018" s="120"/>
      <c r="BJ1018" s="1"/>
      <c r="BN1018" s="1"/>
      <c r="BQ1018" s="167"/>
      <c r="BX1018" s="167"/>
      <c r="CB1018" s="167"/>
      <c r="CE1018">
        <f>+AV1018</f>
        <v>0</v>
      </c>
      <c r="CF1018" s="216"/>
      <c r="CI1018" s="167"/>
      <c r="CL1018" s="167"/>
      <c r="CN1018" s="1"/>
      <c r="CO1018" s="253"/>
      <c r="CP1018" s="1"/>
      <c r="CQ1018" s="254"/>
      <c r="CR1018" s="167"/>
    </row>
    <row r="1019" spans="1:99" ht="18" customHeight="1" x14ac:dyDescent="0.55000000000000004">
      <c r="A1019" s="167"/>
      <c r="B1019" s="219"/>
      <c r="C1019" s="142"/>
      <c r="D1019" s="142"/>
      <c r="E1019" s="135"/>
      <c r="F1019" s="135"/>
      <c r="G1019" s="135"/>
      <c r="H1019" s="123"/>
      <c r="I1019" s="135"/>
      <c r="J1019" s="123"/>
      <c r="K1019" s="41"/>
      <c r="L1019" s="134"/>
      <c r="M1019" s="135"/>
      <c r="N1019" s="123"/>
      <c r="O1019" s="123"/>
      <c r="P1019" s="135"/>
      <c r="Q1019" s="135"/>
      <c r="R1019" s="123"/>
      <c r="S1019" s="123"/>
      <c r="T1019" s="135"/>
      <c r="U1019" s="135"/>
      <c r="V1019" s="123"/>
      <c r="W1019" s="41"/>
      <c r="X1019" s="136"/>
      <c r="Y1019" s="4"/>
      <c r="Z1019" s="74"/>
      <c r="AA1019" s="210"/>
      <c r="AB1019" s="210"/>
      <c r="AC1019" s="211"/>
      <c r="AD1019" s="170"/>
      <c r="AE1019" s="222"/>
      <c r="AF1019" s="143"/>
      <c r="AG1019" s="171"/>
      <c r="AH1019" s="143"/>
      <c r="AI1019" s="171"/>
      <c r="AJ1019" s="172"/>
      <c r="AK1019" s="173"/>
      <c r="AL1019" s="143"/>
      <c r="AM1019" s="171"/>
      <c r="AN1019" s="143"/>
      <c r="AO1019" s="171"/>
      <c r="AP1019" s="174"/>
      <c r="AQ1019" s="173"/>
      <c r="AR1019" s="143"/>
      <c r="AS1019" s="171"/>
      <c r="AT1019" s="143"/>
      <c r="AU1019" s="171"/>
      <c r="AV1019" s="175"/>
      <c r="AW1019" s="217"/>
      <c r="AX1019" s="216"/>
      <c r="AY1019" s="5"/>
      <c r="AZ1019" s="217"/>
      <c r="BA1019" s="217"/>
      <c r="BB1019" s="119"/>
      <c r="BC1019" s="26"/>
      <c r="BD1019" s="217"/>
      <c r="BE1019" s="209"/>
      <c r="BF1019" s="120"/>
      <c r="BG1019" s="120"/>
      <c r="BH1019" s="209"/>
      <c r="BI1019" s="120"/>
      <c r="BJ1019" s="1"/>
      <c r="BN1019" s="1"/>
      <c r="BQ1019" s="167"/>
      <c r="BX1019" s="167"/>
      <c r="CB1019" s="167"/>
      <c r="CI1019" s="167"/>
      <c r="CL1019" s="167"/>
      <c r="CN1019" s="1"/>
      <c r="CO1019" s="253"/>
      <c r="CP1019" s="1"/>
      <c r="CQ1019" s="254"/>
      <c r="CR1019" s="167"/>
    </row>
    <row r="1020" spans="1:99" ht="7" customHeight="1" thickBot="1" x14ac:dyDescent="0.6">
      <c r="A1020" s="65"/>
      <c r="B1020" s="134"/>
      <c r="C1020" s="142"/>
      <c r="D1020" s="135"/>
      <c r="E1020" s="135"/>
      <c r="F1020" s="135"/>
      <c r="G1020" s="135"/>
      <c r="H1020" s="123"/>
      <c r="I1020" s="135"/>
      <c r="J1020" s="123"/>
      <c r="K1020" s="136"/>
      <c r="L1020" s="134"/>
      <c r="M1020" s="135"/>
      <c r="N1020" s="123"/>
      <c r="O1020" s="123"/>
      <c r="P1020" s="135"/>
      <c r="Q1020" s="135"/>
      <c r="R1020" s="123"/>
      <c r="S1020" s="123"/>
      <c r="T1020" s="135"/>
      <c r="U1020" s="135"/>
      <c r="V1020" s="123"/>
      <c r="W1020" s="41"/>
      <c r="X1020" s="136"/>
      <c r="Z1020" s="65"/>
      <c r="AA1020" s="63"/>
      <c r="AB1020" s="63"/>
      <c r="AC1020" s="63"/>
      <c r="AD1020" s="170"/>
      <c r="AE1020" s="222"/>
      <c r="AF1020" s="143"/>
      <c r="AG1020" s="171"/>
      <c r="AH1020" s="143"/>
      <c r="AI1020" s="171"/>
      <c r="AJ1020" s="172"/>
      <c r="AK1020" s="173"/>
      <c r="AL1020" s="143"/>
      <c r="AM1020" s="171"/>
      <c r="AN1020" s="143"/>
      <c r="AO1020" s="171"/>
      <c r="AP1020" s="174"/>
      <c r="AQ1020" s="173"/>
      <c r="AR1020" s="143"/>
      <c r="AS1020" s="171"/>
      <c r="AT1020" s="143"/>
      <c r="AU1020" s="171"/>
      <c r="AV1020" s="175"/>
    </row>
    <row r="1021" spans="1:99" x14ac:dyDescent="0.55000000000000004">
      <c r="B1021" s="44"/>
      <c r="C1021" s="44"/>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AE1021">
        <f>SUM(AD443:AD448)</f>
        <v>190</v>
      </c>
      <c r="AY1021" s="44" t="s">
        <v>474</v>
      </c>
      <c r="BB1021" s="44" t="s">
        <v>473</v>
      </c>
      <c r="BV1021">
        <f>SUM(BV442:BV1020)</f>
        <v>406637</v>
      </c>
    </row>
    <row r="1022" spans="1:99" x14ac:dyDescent="0.55000000000000004">
      <c r="B1022">
        <f>SUM(B554:B584)</f>
        <v>832</v>
      </c>
      <c r="AA1022" s="263">
        <f>+AA881-AA880</f>
        <v>82409</v>
      </c>
      <c r="AE1022">
        <f>SUM(AD797:AD1019)</f>
        <v>337666</v>
      </c>
      <c r="AI1022" s="236">
        <f>SUM(AI189:AI558)</f>
        <v>205</v>
      </c>
      <c r="AJ1022">
        <f>SUM(AI797:AI1019)</f>
        <v>9456</v>
      </c>
      <c r="AK1022">
        <f>SUM(AK907:AK1018)</f>
        <v>710</v>
      </c>
      <c r="AT1022" s="44">
        <f>SUM(AU908:AU1018)</f>
        <v>6116</v>
      </c>
      <c r="AU1022">
        <f>SUM(AU889:AU918)</f>
        <v>4396</v>
      </c>
      <c r="AV1022">
        <f>SUM(AU854:AU1019)</f>
        <v>10481</v>
      </c>
      <c r="AY1022" s="44">
        <f>SUM(AY359:AY413)</f>
        <v>69</v>
      </c>
      <c r="BB1022" s="44">
        <f>SUM(BB374:BB413)</f>
        <v>941</v>
      </c>
    </row>
    <row r="1023" spans="1:99" x14ac:dyDescent="0.55000000000000004">
      <c r="L1023">
        <f>SUM(L97:L1022)</f>
        <v>779975</v>
      </c>
      <c r="P1023">
        <f>SUM(P97:P1022)</f>
        <v>35422</v>
      </c>
      <c r="AD1023">
        <f>SUM(AD188:AD194)</f>
        <v>82</v>
      </c>
      <c r="AJ1023">
        <f>SUM(AI797:AI827)</f>
        <v>7081</v>
      </c>
      <c r="AV1023">
        <f>SUM(AU797:AU827)</f>
        <v>0</v>
      </c>
      <c r="AY1023" s="44" t="s">
        <v>685</v>
      </c>
    </row>
    <row r="1024" spans="1:99" ht="15" customHeight="1" x14ac:dyDescent="0.55000000000000004">
      <c r="A1024" s="119"/>
      <c r="D1024">
        <f>SUM(B229:B259)</f>
        <v>435</v>
      </c>
      <c r="Z1024" s="119"/>
      <c r="AA1024" s="119"/>
      <c r="AB1024" s="119"/>
      <c r="AC1024" s="119"/>
      <c r="AJ1024">
        <f>SUM(AI828:AI857)</f>
        <v>1483</v>
      </c>
      <c r="AV1024">
        <f>SUM(AU828:AU857)</f>
        <v>12</v>
      </c>
      <c r="AY1024" s="44">
        <f>SUM(AY581:AY1020)</f>
        <v>2284</v>
      </c>
    </row>
    <row r="1025" spans="28:48" x14ac:dyDescent="0.55000000000000004">
      <c r="AB1025" s="44" t="s">
        <v>827</v>
      </c>
      <c r="AD1025" s="44">
        <f>SUM(AD810:AD816)</f>
        <v>17671</v>
      </c>
      <c r="AH1025" s="4">
        <f>SUM(AD797:AD827)</f>
        <v>206192</v>
      </c>
      <c r="AI1025" s="5" t="s">
        <v>949</v>
      </c>
      <c r="AJ1025" s="4">
        <f>SUM(AI797:AI827)</f>
        <v>7081</v>
      </c>
      <c r="AN1025" s="227">
        <f>SUM(AK797:AK827)</f>
        <v>1</v>
      </c>
      <c r="AO1025" s="231" t="s">
        <v>949</v>
      </c>
      <c r="AP1025" s="227">
        <f>SUM(AO797:AO827)</f>
        <v>0</v>
      </c>
      <c r="AT1025" s="26">
        <f>SUM(AQ797:AQ827)</f>
        <v>2905</v>
      </c>
      <c r="AU1025" s="218" t="s">
        <v>949</v>
      </c>
      <c r="AV1025" s="26">
        <f>SUM(AU797:AU827)</f>
        <v>0</v>
      </c>
    </row>
    <row r="1026" spans="28:48" x14ac:dyDescent="0.55000000000000004">
      <c r="AH1026" s="4">
        <f>SUM(AD828:AD857)</f>
        <v>44357</v>
      </c>
      <c r="AI1026" s="5" t="s">
        <v>948</v>
      </c>
      <c r="AJ1026" s="4">
        <f>SUM(AI828:AI857)</f>
        <v>1483</v>
      </c>
      <c r="AN1026" s="227">
        <f>SUM(AK828:AK857)</f>
        <v>0</v>
      </c>
      <c r="AO1026" s="231" t="s">
        <v>948</v>
      </c>
      <c r="AP1026" s="227">
        <f>SUM(AO828:AO857)</f>
        <v>0</v>
      </c>
      <c r="AT1026" s="26">
        <f>SUM(AQ828:AQ857)</f>
        <v>92489</v>
      </c>
      <c r="AU1026" s="218" t="s">
        <v>948</v>
      </c>
      <c r="AV1026" s="26">
        <f>SUM(AU828:AU857)</f>
        <v>12</v>
      </c>
    </row>
    <row r="1027" spans="28:48" x14ac:dyDescent="0.55000000000000004">
      <c r="AH1027" s="4">
        <f>SUM(AD858:AD888)</f>
        <v>1728</v>
      </c>
      <c r="AI1027" s="5" t="s">
        <v>914</v>
      </c>
      <c r="AJ1027" s="4">
        <f>SUM(AI858:AI888)</f>
        <v>70</v>
      </c>
      <c r="AN1027" s="227">
        <f>SUM(AK858:AK888)</f>
        <v>1</v>
      </c>
      <c r="AO1027" s="231" t="s">
        <v>914</v>
      </c>
      <c r="AP1027" s="227">
        <f>SUM(AO858:AO888)</f>
        <v>0</v>
      </c>
      <c r="AT1027" s="26">
        <f>SUM(AQ858:AQ888)</f>
        <v>1917100</v>
      </c>
      <c r="AU1027" s="218" t="s">
        <v>914</v>
      </c>
      <c r="AV1027" s="26">
        <f>SUM(AU858:AU888)</f>
        <v>1390</v>
      </c>
    </row>
    <row r="1028" spans="28:48" x14ac:dyDescent="0.55000000000000004">
      <c r="AH1028" s="4">
        <f>SUM(AD889:AD918)</f>
        <v>5667</v>
      </c>
      <c r="AI1028" s="5" t="s">
        <v>947</v>
      </c>
      <c r="AJ1028" s="4">
        <f>SUM(AI889:AI918)</f>
        <v>23</v>
      </c>
      <c r="AN1028" s="227">
        <f>SUM(AK889:AK918)</f>
        <v>181</v>
      </c>
      <c r="AO1028" s="231" t="s">
        <v>947</v>
      </c>
      <c r="AP1028" s="227">
        <f>SUM(AO889:AO918)</f>
        <v>0</v>
      </c>
      <c r="AT1028" s="26">
        <f>SUM(AQ889:AQ918)</f>
        <v>1734300</v>
      </c>
      <c r="AU1028" s="218" t="s">
        <v>947</v>
      </c>
      <c r="AV1028" s="26">
        <f>SUM(AU889:AU918)</f>
        <v>4396</v>
      </c>
    </row>
    <row r="1029" spans="28:48" x14ac:dyDescent="0.55000000000000004">
      <c r="AH1029" s="4">
        <f>SUM(AD919:AD949)</f>
        <v>17832</v>
      </c>
      <c r="AI1029" s="5" t="s">
        <v>966</v>
      </c>
      <c r="AJ1029" s="4">
        <f>SUM(AI919:AI949)</f>
        <v>102</v>
      </c>
      <c r="AN1029" s="227">
        <f>SUM(AK919:AK949)</f>
        <v>527</v>
      </c>
      <c r="AO1029" s="231" t="s">
        <v>966</v>
      </c>
      <c r="AP1029" s="227">
        <f>SUM(AO919:AO949)</f>
        <v>6</v>
      </c>
      <c r="AT1029" s="26">
        <f>SUM(AQ919:AQ949)</f>
        <v>820902</v>
      </c>
      <c r="AU1029" s="218" t="s">
        <v>966</v>
      </c>
      <c r="AV1029" s="26">
        <f>SUM(AU919:AU949)</f>
        <v>2276</v>
      </c>
    </row>
    <row r="1030" spans="28:48" x14ac:dyDescent="0.55000000000000004">
      <c r="AH1030" s="4">
        <f>SUM(AD950:AD980)</f>
        <v>29892</v>
      </c>
      <c r="AI1030" s="5" t="s">
        <v>978</v>
      </c>
      <c r="AJ1030" s="4">
        <f>SUM(AI950:AI980)</f>
        <v>187</v>
      </c>
      <c r="AN1030" s="227">
        <f>SUM(AK950:AK980)</f>
        <v>2</v>
      </c>
      <c r="AO1030" s="231" t="s">
        <v>978</v>
      </c>
      <c r="AP1030" s="227">
        <f>SUM(AO950:AO980)</f>
        <v>0</v>
      </c>
      <c r="AT1030" s="26">
        <f>SUM(AQ950:AQ980)</f>
        <v>719844</v>
      </c>
      <c r="AU1030" s="218" t="s">
        <v>978</v>
      </c>
      <c r="AV1030" s="26">
        <f>SUM(AU950:AU980)</f>
        <v>987</v>
      </c>
    </row>
    <row r="1031" spans="28:48" x14ac:dyDescent="0.55000000000000004">
      <c r="AH1031" s="4">
        <f>SUM(AD981:AD1010)</f>
        <v>28866</v>
      </c>
      <c r="AI1031" s="5" t="s">
        <v>979</v>
      </c>
      <c r="AJ1031" s="4">
        <f>SUM(AI981:AI1010)</f>
        <v>471</v>
      </c>
      <c r="AN1031" s="227">
        <f>SUM(AK981:AK1010)</f>
        <v>0</v>
      </c>
      <c r="AO1031" s="231" t="s">
        <v>979</v>
      </c>
      <c r="AP1031" s="227">
        <f>SUM(AO981:AO1010)</f>
        <v>0</v>
      </c>
      <c r="AT1031" s="26">
        <f>SUM(AQ981:AQ1010)</f>
        <v>1153371</v>
      </c>
      <c r="AU1031" s="218" t="s">
        <v>979</v>
      </c>
      <c r="AV1031"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1"/>
  <sheetViews>
    <sheetView zoomScale="115" zoomScaleNormal="115" workbookViewId="0">
      <pane xSplit="3" ySplit="1" topLeftCell="D770" activePane="bottomRight" state="frozen"/>
      <selection pane="topRight" activeCell="C1" sqref="C1"/>
      <selection pane="bottomLeft" activeCell="A2" sqref="A2"/>
      <selection pane="bottomRight" activeCell="E781" sqref="E78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8"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8"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8"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8"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8"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8"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8"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8"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8"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8" s="100" customFormat="1" ht="17.5" customHeight="1" x14ac:dyDescent="0.55000000000000004">
      <c r="B778" s="265">
        <f t="shared" ref="B778" si="651">SUM(D778:AG778)-J778</f>
        <v>46</v>
      </c>
      <c r="C778" s="114">
        <v>44839</v>
      </c>
      <c r="D778" s="100">
        <v>3</v>
      </c>
      <c r="E778" s="100">
        <v>19</v>
      </c>
      <c r="F778" s="100">
        <v>2</v>
      </c>
      <c r="G778" s="100">
        <v>1</v>
      </c>
      <c r="H778" s="100">
        <v>1</v>
      </c>
      <c r="I778" s="100">
        <v>9</v>
      </c>
      <c r="J778" s="265">
        <f t="shared" ref="J778" si="652">SUM(K778:AF778)</f>
        <v>11</v>
      </c>
      <c r="K778" s="100">
        <v>8</v>
      </c>
      <c r="AB778" s="100">
        <v>1</v>
      </c>
      <c r="AD778" s="100">
        <v>2</v>
      </c>
      <c r="AG778" s="266"/>
      <c r="AH778" s="114">
        <f t="shared" ref="AH778" si="653">+C778</f>
        <v>44839</v>
      </c>
      <c r="AI778" s="267">
        <f t="shared" ref="AI778" si="654">+AL778-AJ778-AK778</f>
        <v>42</v>
      </c>
      <c r="AJ778" s="267">
        <f t="shared" ref="AJ778" si="655">+H778</f>
        <v>1</v>
      </c>
      <c r="AK778" s="100">
        <f t="shared" ref="AK778" si="656">+D778</f>
        <v>3</v>
      </c>
      <c r="AL778" s="267">
        <f t="shared" ref="AL778" si="657">+B778</f>
        <v>46</v>
      </c>
    </row>
    <row r="779" spans="2:38" s="100" customFormat="1" ht="17.5" customHeight="1" x14ac:dyDescent="0.55000000000000004">
      <c r="B779" s="265">
        <f t="shared" ref="B779" si="658">SUM(D779:AG779)-J779</f>
        <v>72</v>
      </c>
      <c r="C779" s="114">
        <v>44840</v>
      </c>
      <c r="D779" s="100">
        <v>1</v>
      </c>
      <c r="E779" s="100">
        <v>27</v>
      </c>
      <c r="F779" s="100">
        <v>5</v>
      </c>
      <c r="H779" s="100">
        <v>7</v>
      </c>
      <c r="I779" s="100">
        <v>17</v>
      </c>
      <c r="J779" s="265">
        <f t="shared" ref="J779" si="659">SUM(K779:AF779)</f>
        <v>15</v>
      </c>
      <c r="K779" s="100">
        <v>5</v>
      </c>
      <c r="M779" s="100">
        <v>3</v>
      </c>
      <c r="R779" s="100">
        <v>1</v>
      </c>
      <c r="V779" s="100">
        <v>1</v>
      </c>
      <c r="Z779" s="100">
        <v>2</v>
      </c>
      <c r="AB779" s="100">
        <v>1</v>
      </c>
      <c r="AD779" s="100">
        <v>2</v>
      </c>
      <c r="AG779" s="266"/>
      <c r="AH779" s="114">
        <f t="shared" ref="AH779" si="660">+C779</f>
        <v>44840</v>
      </c>
      <c r="AI779" s="267">
        <f t="shared" ref="AI779" si="661">+AL779-AJ779-AK779</f>
        <v>64</v>
      </c>
      <c r="AJ779" s="267">
        <f t="shared" ref="AJ779" si="662">+H779</f>
        <v>7</v>
      </c>
      <c r="AK779" s="100">
        <f t="shared" ref="AK779" si="663">+D779</f>
        <v>1</v>
      </c>
      <c r="AL779" s="267">
        <f t="shared" ref="AL779" si="664">+B779</f>
        <v>72</v>
      </c>
    </row>
    <row r="780" spans="2:38" s="100" customFormat="1" ht="17.5" customHeight="1" x14ac:dyDescent="0.55000000000000004">
      <c r="B780" s="265"/>
      <c r="C780" s="114"/>
      <c r="J780" s="265"/>
      <c r="AG780" s="266"/>
      <c r="AH780" s="114"/>
      <c r="AI780" s="267"/>
      <c r="AJ780" s="267"/>
      <c r="AL780" s="267"/>
    </row>
    <row r="781" spans="2:38" s="100" customFormat="1" ht="17.5" customHeight="1" x14ac:dyDescent="0.55000000000000004">
      <c r="B781" s="265"/>
      <c r="C781" s="114"/>
      <c r="J781" s="265"/>
      <c r="AG781" s="266"/>
      <c r="AH781" s="114"/>
      <c r="AI781" s="267"/>
      <c r="AJ781" s="267"/>
      <c r="AL781" s="267"/>
    </row>
    <row r="782" spans="2:38" ht="17.5" customHeight="1" x14ac:dyDescent="0.55000000000000004">
      <c r="B782" s="242"/>
      <c r="C782" s="1"/>
      <c r="E782" s="258"/>
      <c r="J782" s="242"/>
      <c r="AH782" s="1"/>
      <c r="AI782" s="243"/>
      <c r="AJ782" s="243"/>
    </row>
    <row r="783" spans="2:38" x14ac:dyDescent="0.55000000000000004">
      <c r="B783" s="219"/>
      <c r="C783" s="1"/>
      <c r="AH783" s="249">
        <v>1</v>
      </c>
    </row>
    <row r="784" spans="2:38" s="241" customFormat="1" ht="5" customHeight="1" x14ac:dyDescent="0.55000000000000004">
      <c r="B784" s="240"/>
      <c r="C784" s="239"/>
      <c r="AG784" s="4"/>
    </row>
    <row r="785" spans="2:39" ht="5.5" customHeight="1" x14ac:dyDescent="0.55000000000000004">
      <c r="B785" s="4"/>
      <c r="C785" s="1"/>
    </row>
    <row r="786" spans="2:39" x14ac:dyDescent="0.55000000000000004">
      <c r="B786">
        <f>SUM(B2:B785)</f>
        <v>22139</v>
      </c>
      <c r="C786" s="1" t="s">
        <v>348</v>
      </c>
      <c r="D786" s="26">
        <f t="shared" ref="D786:J786" si="665">SUM(D2:D785)</f>
        <v>4984</v>
      </c>
      <c r="E786" s="26">
        <f t="shared" si="665"/>
        <v>5135</v>
      </c>
      <c r="F786" s="26">
        <f t="shared" si="665"/>
        <v>1629</v>
      </c>
      <c r="G786">
        <f t="shared" si="665"/>
        <v>1028</v>
      </c>
      <c r="H786">
        <f t="shared" si="665"/>
        <v>1687</v>
      </c>
      <c r="I786" s="26">
        <f t="shared" si="665"/>
        <v>2157</v>
      </c>
      <c r="J786" s="26">
        <f t="shared" si="665"/>
        <v>5519</v>
      </c>
      <c r="K786">
        <f t="shared" ref="K786:AF786" si="666">SUM(K2:K785)</f>
        <v>1013</v>
      </c>
      <c r="L786">
        <f t="shared" si="666"/>
        <v>16</v>
      </c>
      <c r="M786">
        <f t="shared" si="666"/>
        <v>125</v>
      </c>
      <c r="N786">
        <f t="shared" si="666"/>
        <v>109</v>
      </c>
      <c r="O786" s="26">
        <f t="shared" si="666"/>
        <v>490</v>
      </c>
      <c r="P786">
        <f t="shared" si="666"/>
        <v>22</v>
      </c>
      <c r="Q786">
        <f t="shared" si="666"/>
        <v>26</v>
      </c>
      <c r="R786">
        <f t="shared" si="666"/>
        <v>223</v>
      </c>
      <c r="S786">
        <f t="shared" si="666"/>
        <v>147</v>
      </c>
      <c r="T786">
        <f t="shared" si="666"/>
        <v>132</v>
      </c>
      <c r="U786">
        <f t="shared" si="666"/>
        <v>152</v>
      </c>
      <c r="V786">
        <f t="shared" si="666"/>
        <v>327</v>
      </c>
      <c r="W786">
        <f t="shared" si="666"/>
        <v>35</v>
      </c>
      <c r="X786">
        <f t="shared" si="666"/>
        <v>75</v>
      </c>
      <c r="Y786">
        <f t="shared" si="666"/>
        <v>263</v>
      </c>
      <c r="Z786">
        <f t="shared" si="666"/>
        <v>286</v>
      </c>
      <c r="AA786">
        <f t="shared" si="666"/>
        <v>1</v>
      </c>
      <c r="AB786">
        <f t="shared" si="666"/>
        <v>552</v>
      </c>
      <c r="AC786">
        <f t="shared" si="666"/>
        <v>76</v>
      </c>
      <c r="AD786">
        <f t="shared" si="666"/>
        <v>811</v>
      </c>
      <c r="AF786">
        <f t="shared" si="666"/>
        <v>632</v>
      </c>
      <c r="AM786" s="243"/>
    </row>
    <row r="787" spans="2:39" x14ac:dyDescent="0.55000000000000004">
      <c r="C787" s="1"/>
    </row>
    <row r="788" spans="2:39" ht="5" customHeight="1" x14ac:dyDescent="0.55000000000000004">
      <c r="C788" s="1"/>
    </row>
    <row r="791" spans="2:39" x14ac:dyDescent="0.55000000000000004">
      <c r="B791" s="219"/>
      <c r="K79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P133" sqref="P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5"/>
  <sheetViews>
    <sheetView topLeftCell="A2" workbookViewId="0">
      <pane xSplit="2" ySplit="2" topLeftCell="C812" activePane="bottomRight" state="frozen"/>
      <selection activeCell="O24" sqref="O24"/>
      <selection pane="topRight" activeCell="O24" sqref="O24"/>
      <selection pane="bottomLeft" activeCell="O24" sqref="O24"/>
      <selection pane="bottomRight" activeCell="H821" sqref="H82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20" si="1145">+A804+1</f>
        <v>807</v>
      </c>
      <c r="B805" s="228"/>
      <c r="C805" s="44"/>
      <c r="D805" t="s">
        <v>333</v>
      </c>
      <c r="E805">
        <v>24</v>
      </c>
      <c r="F805">
        <f t="shared" ref="F805:F820"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6" customHeight="1" x14ac:dyDescent="0.55000000000000004">
      <c r="A819">
        <f t="shared" si="1145"/>
        <v>821</v>
      </c>
      <c r="B819" s="228"/>
      <c r="C819" s="44"/>
      <c r="D819" t="s">
        <v>349</v>
      </c>
      <c r="E819">
        <v>24</v>
      </c>
      <c r="F819">
        <f t="shared" si="1146"/>
        <v>723</v>
      </c>
      <c r="G819" s="1">
        <v>44839</v>
      </c>
      <c r="H819" s="272">
        <v>0</v>
      </c>
      <c r="I819" s="227">
        <f t="shared" ref="I819" si="1325">+I817+H819</f>
        <v>1164</v>
      </c>
      <c r="J819" s="119"/>
      <c r="K819" s="232">
        <f t="shared" ref="K819" si="1326">+K817+J819</f>
        <v>977</v>
      </c>
      <c r="L819" s="232">
        <f t="shared" ref="L819" si="1327">+L817+J819</f>
        <v>78</v>
      </c>
      <c r="M819" s="4"/>
      <c r="N819" s="232">
        <f t="shared" ref="N819" si="1328">+N817+M819</f>
        <v>3</v>
      </c>
      <c r="O819" s="273">
        <v>97</v>
      </c>
      <c r="P819" s="119"/>
      <c r="Q819" s="5"/>
      <c r="R819" s="248">
        <f t="shared" ref="R819" si="1329">+R817+Q819</f>
        <v>352</v>
      </c>
      <c r="S819" s="218">
        <f t="shared" ref="S819" si="1330">+S817+Q819</f>
        <v>591</v>
      </c>
      <c r="T819" s="233">
        <f t="shared" ref="T819" si="1331">+T817+O819-P819-Q819</f>
        <v>2217</v>
      </c>
      <c r="U819" s="250">
        <f t="shared" ref="U819" si="1332">+G819</f>
        <v>44839</v>
      </c>
      <c r="V819" s="4">
        <f t="shared" ref="V819" si="1333">+H819</f>
        <v>0</v>
      </c>
      <c r="W819" s="26">
        <f t="shared" ref="W819" si="1334">+I819</f>
        <v>1164</v>
      </c>
      <c r="X819" s="233">
        <f t="shared" ref="X819" si="1335">+X817+V819-J819</f>
        <v>183</v>
      </c>
      <c r="Y819" s="4">
        <f t="shared" ref="Y819" si="1336">+O819</f>
        <v>97</v>
      </c>
      <c r="Z819" s="230">
        <f t="shared" ref="Z819" si="1337">+Z817+Y819-P819-Q819</f>
        <v>2217</v>
      </c>
    </row>
    <row r="820" spans="1:26" ht="26" customHeight="1" x14ac:dyDescent="0.55000000000000004">
      <c r="A820">
        <f t="shared" si="1145"/>
        <v>822</v>
      </c>
      <c r="B820" s="228"/>
      <c r="C820" s="44"/>
      <c r="D820" t="s">
        <v>350</v>
      </c>
      <c r="E820">
        <v>24</v>
      </c>
      <c r="F820">
        <f t="shared" si="1146"/>
        <v>724</v>
      </c>
      <c r="G820" s="1">
        <v>44840</v>
      </c>
      <c r="H820" s="272">
        <v>0</v>
      </c>
      <c r="I820" s="227">
        <f t="shared" ref="I820" si="1338">+I818+H820</f>
        <v>1165</v>
      </c>
      <c r="J820" s="119"/>
      <c r="K820" s="232">
        <f t="shared" ref="K820" si="1339">+K818+J820</f>
        <v>977</v>
      </c>
      <c r="L820" s="232">
        <f t="shared" ref="L820" si="1340">+L818+J820</f>
        <v>78</v>
      </c>
      <c r="M820" s="4"/>
      <c r="N820" s="232">
        <f t="shared" ref="N820" si="1341">+N818+M820</f>
        <v>3</v>
      </c>
      <c r="O820" s="273">
        <v>96</v>
      </c>
      <c r="P820" s="119"/>
      <c r="Q820" s="5"/>
      <c r="R820" s="248">
        <f t="shared" ref="R820" si="1342">+R818+Q820</f>
        <v>352</v>
      </c>
      <c r="S820" s="218">
        <f t="shared" ref="S820" si="1343">+S818+Q820</f>
        <v>591</v>
      </c>
      <c r="T820" s="233">
        <f t="shared" ref="T820" si="1344">+T818+O820-P820-Q820</f>
        <v>2284</v>
      </c>
      <c r="U820" s="250">
        <f t="shared" ref="U820" si="1345">+G820</f>
        <v>44840</v>
      </c>
      <c r="V820" s="4">
        <f t="shared" ref="V820" si="1346">+H820</f>
        <v>0</v>
      </c>
      <c r="W820" s="26">
        <f t="shared" ref="W820" si="1347">+I820</f>
        <v>1165</v>
      </c>
      <c r="X820" s="233">
        <f t="shared" ref="X820" si="1348">+X818+V820-J820</f>
        <v>184</v>
      </c>
      <c r="Y820" s="4">
        <f t="shared" ref="Y820" si="1349">+O820</f>
        <v>96</v>
      </c>
      <c r="Z820" s="230">
        <f t="shared" ref="Z820" si="1350">+Z818+Y820-P820-Q820</f>
        <v>2284</v>
      </c>
    </row>
    <row r="821" spans="1:26" ht="25.5" customHeight="1" x14ac:dyDescent="0.55000000000000004">
      <c r="B821" s="228"/>
      <c r="C821" s="44"/>
      <c r="G821" s="1"/>
      <c r="H821" s="272"/>
      <c r="I821" s="227"/>
      <c r="J821" s="119"/>
      <c r="K821" s="232"/>
      <c r="L821" s="232"/>
      <c r="M821" s="4"/>
      <c r="N821" s="232"/>
      <c r="O821" s="273"/>
      <c r="P821" s="119"/>
      <c r="Q821" s="5"/>
      <c r="R821" s="248"/>
      <c r="S821" s="218"/>
      <c r="T821" s="233"/>
      <c r="U821" s="250"/>
      <c r="V821" s="4"/>
      <c r="W821" s="26"/>
      <c r="X821" s="233"/>
      <c r="Y821" s="4"/>
      <c r="Z821" s="230"/>
    </row>
    <row r="822" spans="1:26" ht="24" customHeight="1" x14ac:dyDescent="0.55000000000000004">
      <c r="B822" s="228"/>
      <c r="C822" s="44"/>
      <c r="G822" s="1"/>
      <c r="H822" s="119"/>
      <c r="I822" s="227"/>
      <c r="J822" s="119"/>
      <c r="K822" s="232"/>
      <c r="L822" s="271"/>
      <c r="M822" s="4"/>
      <c r="N822" s="232"/>
      <c r="O822" s="119"/>
      <c r="P822" s="119"/>
      <c r="Q822" s="5"/>
      <c r="R822" s="248"/>
      <c r="S822" s="218"/>
      <c r="T822" s="233"/>
      <c r="U822" s="250"/>
      <c r="V822" s="4"/>
      <c r="W822" s="26"/>
      <c r="X822" s="233"/>
      <c r="Y822" s="4"/>
      <c r="Z822" s="230"/>
    </row>
    <row r="823" spans="1:26" ht="24" customHeight="1" x14ac:dyDescent="0.55000000000000004">
      <c r="B823" s="228"/>
      <c r="C823" s="44"/>
      <c r="G823" s="1"/>
      <c r="H823" s="119"/>
      <c r="I823" s="227"/>
      <c r="J823" s="119"/>
      <c r="K823" s="232"/>
      <c r="L823" s="271"/>
      <c r="M823" s="4"/>
      <c r="N823" s="232"/>
      <c r="O823" s="119"/>
      <c r="P823" s="119"/>
      <c r="Q823" s="5"/>
      <c r="R823" s="248"/>
      <c r="S823" s="218"/>
      <c r="T823" s="233"/>
      <c r="U823" s="250"/>
      <c r="V823" s="4"/>
      <c r="W823" s="26"/>
      <c r="X823" s="233"/>
      <c r="Y823" s="4"/>
      <c r="Z823" s="230"/>
    </row>
    <row r="824" spans="1:26" x14ac:dyDescent="0.55000000000000004">
      <c r="B824" s="228"/>
      <c r="C824" s="44"/>
      <c r="G824" s="1"/>
      <c r="H824" s="44"/>
      <c r="J824" s="44"/>
      <c r="K824" s="256"/>
      <c r="L824" s="256"/>
      <c r="N824" s="256"/>
      <c r="O824" s="44"/>
      <c r="Q824" s="34"/>
      <c r="R824" s="257"/>
      <c r="S824" s="34"/>
      <c r="T824" s="44"/>
      <c r="U824" s="1"/>
    </row>
    <row r="82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2022-10-07T08:03:46Z</dcterms:modified>
</cp:coreProperties>
</file>