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7ED13F4-8641-439F-9620-5B04AAE3ECE9}" xr6:coauthVersionLast="47" xr6:coauthVersionMax="47" xr10:uidLastSave="{00000000-0000-0000-0000-000000000000}"/>
  <bookViews>
    <workbookView xWindow="-110" yWindow="-110" windowWidth="19420" windowHeight="9800" tabRatio="736"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36" i="5" l="1"/>
  <c r="Y1036" i="5"/>
  <c r="AX1036" i="5"/>
  <c r="AW1036" i="5"/>
  <c r="AG1042" i="5"/>
  <c r="AG1043" i="5"/>
  <c r="AF1037" i="2"/>
  <c r="AE1037" i="2"/>
  <c r="AB1037" i="2"/>
  <c r="AA1037" i="2"/>
  <c r="Z1037" i="2"/>
  <c r="X1037" i="2"/>
  <c r="W1037" i="2"/>
  <c r="P1037" i="2"/>
  <c r="O1037" i="2"/>
  <c r="M1037" i="2"/>
  <c r="K1037" i="2"/>
  <c r="H1037" i="2"/>
  <c r="Y1037" i="2" s="1"/>
  <c r="CU1036" i="5"/>
  <c r="CT1036" i="5"/>
  <c r="CR1036" i="5"/>
  <c r="CQ1036" i="5"/>
  <c r="CP1036" i="5"/>
  <c r="CN1036" i="5"/>
  <c r="CM1036" i="5"/>
  <c r="CL1036" i="5"/>
  <c r="CJ1036" i="5"/>
  <c r="CI1036" i="5"/>
  <c r="CF1036" i="5"/>
  <c r="CE1036" i="5"/>
  <c r="CD1036" i="5"/>
  <c r="CC1036" i="5"/>
  <c r="CB1036" i="5"/>
  <c r="CA1036" i="5"/>
  <c r="BZ1036" i="5"/>
  <c r="BY1036" i="5"/>
  <c r="BX1036" i="5"/>
  <c r="BT1036" i="5"/>
  <c r="BS1036" i="5"/>
  <c r="BR1036" i="5"/>
  <c r="BQ1036" i="5"/>
  <c r="BM1036" i="5"/>
  <c r="BL1036" i="5"/>
  <c r="BP1036" i="5" s="1"/>
  <c r="BH1036" i="5"/>
  <c r="BF1036" i="5"/>
  <c r="BE1036" i="5"/>
  <c r="BJ1036" i="5" s="1"/>
  <c r="BN1036" i="5" s="1"/>
  <c r="BD1036" i="5"/>
  <c r="BC1036" i="5"/>
  <c r="BA1036" i="5"/>
  <c r="AZ1036" i="5"/>
  <c r="AU1036" i="5"/>
  <c r="CH1036" i="5" s="1"/>
  <c r="AS1036" i="5"/>
  <c r="AQ1036" i="5"/>
  <c r="CG1036" i="5" s="1"/>
  <c r="AO1036" i="5"/>
  <c r="AM1036" i="5"/>
  <c r="AK1036" i="5"/>
  <c r="AI1036" i="5"/>
  <c r="AG1036" i="5"/>
  <c r="CK1036" i="5" s="1"/>
  <c r="AD1036" i="5"/>
  <c r="AE1036" i="5" s="1"/>
  <c r="AC1036" i="5"/>
  <c r="AB1036" i="5"/>
  <c r="AA1036" i="5"/>
  <c r="C1036" i="5"/>
  <c r="BI1036" i="5" s="1"/>
  <c r="BG1036" i="5" s="1"/>
  <c r="AK799" i="7"/>
  <c r="AJ799" i="7"/>
  <c r="AH799" i="7"/>
  <c r="J799" i="7"/>
  <c r="B799" i="7" s="1"/>
  <c r="AL799" i="7" s="1"/>
  <c r="AI799" i="7" s="1"/>
  <c r="Y840" i="6"/>
  <c r="Z840" i="6" s="1"/>
  <c r="V840" i="6"/>
  <c r="X840" i="6" s="1"/>
  <c r="U840" i="6"/>
  <c r="T840" i="6"/>
  <c r="S840" i="6"/>
  <c r="R840" i="6"/>
  <c r="N840" i="6"/>
  <c r="L840" i="6"/>
  <c r="K840" i="6"/>
  <c r="I840" i="6"/>
  <c r="W840" i="6" s="1"/>
  <c r="F840" i="6"/>
  <c r="A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AI798" i="7" s="1"/>
  <c r="Y839" i="6"/>
  <c r="V839" i="6"/>
  <c r="U839" i="6"/>
  <c r="BK1036" i="5" l="1"/>
  <c r="D1036" i="5"/>
  <c r="CS1036" i="5"/>
  <c r="BV1036" i="5"/>
  <c r="BW1036" i="5" s="1"/>
  <c r="CO1036" i="5"/>
  <c r="I1037" i="2"/>
  <c r="B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AI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BK1034" i="5" l="1"/>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K1031" i="5" s="1"/>
  <c r="BL1031" i="5"/>
  <c r="BH1031" i="5"/>
  <c r="BF1031" i="5"/>
  <c r="AX1031" i="5"/>
  <c r="AE1032" i="2"/>
  <c r="AA1032" i="2"/>
  <c r="Z1032" i="2"/>
  <c r="X1032" i="2"/>
  <c r="W1032" i="2"/>
  <c r="AE1031" i="2"/>
  <c r="AA1031" i="2"/>
  <c r="Z1031" i="2"/>
  <c r="X1031" i="2"/>
  <c r="W1031" i="2"/>
  <c r="P1032" i="2"/>
  <c r="AI795" i="7" l="1"/>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1" i="5" l="1"/>
  <c r="AP1051" i="5"/>
  <c r="CS981" i="5"/>
  <c r="AT1051" i="5"/>
  <c r="CO981" i="5"/>
  <c r="AH1051" i="5"/>
  <c r="CT981" i="5"/>
  <c r="AV1051" i="5"/>
  <c r="CM981" i="5"/>
  <c r="AJ105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0" i="5" l="1"/>
  <c r="AP1050" i="5"/>
  <c r="AH1050" i="5"/>
  <c r="CG950" i="5"/>
  <c r="AT1050" i="5"/>
  <c r="CH950" i="5"/>
  <c r="AV1050" i="5"/>
  <c r="CM950" i="5"/>
  <c r="AJ105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9" i="5" l="1"/>
  <c r="AT1049" i="5"/>
  <c r="AV1049" i="5"/>
  <c r="AP1049" i="5"/>
  <c r="AJ1049" i="5"/>
  <c r="AN104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8" i="5"/>
  <c r="BE919" i="5"/>
  <c r="BJ919" i="5" s="1"/>
  <c r="BN919" i="5" s="1"/>
  <c r="BE921" i="5"/>
  <c r="BJ921" i="5" s="1"/>
  <c r="BN921" i="5" s="1"/>
  <c r="BK920" i="5"/>
  <c r="CG920" i="5"/>
  <c r="AP104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8" i="5" l="1"/>
  <c r="CQ889" i="5"/>
  <c r="AJ1048" i="5"/>
  <c r="AT1048" i="5"/>
  <c r="CK889" i="5"/>
  <c r="CS889" i="5"/>
  <c r="AU1042" i="5"/>
  <c r="CJ889" i="5"/>
  <c r="AH104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7" i="5" l="1"/>
  <c r="AN104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7" i="5" l="1"/>
  <c r="AT1047" i="5"/>
  <c r="AV1047" i="5"/>
  <c r="CK858" i="5"/>
  <c r="BV858" i="5"/>
  <c r="AH104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3" i="5"/>
  <c r="AE839" i="2"/>
  <c r="AA839" i="2"/>
  <c r="Z839" i="2"/>
  <c r="X839" i="2"/>
  <c r="W839" i="2"/>
  <c r="P839" i="2"/>
  <c r="O806" i="7"/>
  <c r="G80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6" i="5" l="1"/>
  <c r="AJ1046" i="5"/>
  <c r="AT1046" i="5"/>
  <c r="AV1044" i="5"/>
  <c r="AV1046" i="5"/>
  <c r="CK828" i="5"/>
  <c r="AJ104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5" i="5" l="1"/>
  <c r="AT1045" i="5"/>
  <c r="AJ1045" i="5"/>
  <c r="AP1045" i="5"/>
  <c r="AH1045" i="5"/>
  <c r="AV1045" i="5"/>
  <c r="CK797" i="5"/>
  <c r="AJ1043" i="5"/>
  <c r="AV104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2" i="5"/>
  <c r="AJ104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05" i="6"/>
  <c r="F807" i="6" s="1"/>
  <c r="F809" i="6" s="1"/>
  <c r="F811" i="6" s="1"/>
  <c r="F813" i="6" s="1"/>
  <c r="F815" i="6" s="1"/>
  <c r="F817" i="6" s="1"/>
  <c r="F819" i="6" s="1"/>
  <c r="F821" i="6" s="1"/>
  <c r="F823" i="6" s="1"/>
  <c r="F825" i="6" s="1"/>
  <c r="F827" i="6" s="1"/>
  <c r="F829" i="6" s="1"/>
  <c r="F831" i="6" s="1"/>
  <c r="F833" i="6" s="1"/>
  <c r="F835" i="6" s="1"/>
  <c r="F837" i="6" s="1"/>
  <c r="F83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4" i="5"/>
  <c r="AS581" i="5"/>
  <c r="CU581" i="5" s="1"/>
  <c r="AG581" i="5"/>
  <c r="CK581" i="5" s="1"/>
  <c r="X80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2" i="5"/>
  <c r="CL378" i="5" l="1"/>
  <c r="CI378" i="5"/>
  <c r="CE378" i="5"/>
  <c r="CD378" i="5"/>
  <c r="CC378" i="5"/>
  <c r="CB378" i="5"/>
  <c r="CA378" i="5"/>
  <c r="BZ378" i="5"/>
  <c r="BY378" i="5"/>
  <c r="BX378" i="5"/>
  <c r="BT378" i="5"/>
  <c r="BS378" i="5"/>
  <c r="BR378" i="5"/>
  <c r="BQ378" i="5"/>
  <c r="BL378" i="5"/>
  <c r="BM378" i="5"/>
  <c r="BH378" i="5"/>
  <c r="BF378" i="5"/>
  <c r="BB104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05" i="6"/>
  <c r="L807" i="6" s="1"/>
  <c r="L809" i="6" s="1"/>
  <c r="L811" i="6" s="1"/>
  <c r="L813" i="6" s="1"/>
  <c r="L815" i="6" s="1"/>
  <c r="L817" i="6" s="1"/>
  <c r="L819" i="6" s="1"/>
  <c r="L821" i="6" s="1"/>
  <c r="L823" i="6" s="1"/>
  <c r="L825" i="6" s="1"/>
  <c r="L827" i="6" s="1"/>
  <c r="L829" i="6" s="1"/>
  <c r="L831" i="6" s="1"/>
  <c r="L833" i="6" s="1"/>
  <c r="L835" i="6" s="1"/>
  <c r="L837" i="6" s="1"/>
  <c r="L839" i="6" s="1"/>
  <c r="R804" i="6"/>
  <c r="R806" i="6" s="1"/>
  <c r="R808" i="6" s="1"/>
  <c r="R810" i="6" s="1"/>
  <c r="R812" i="6" s="1"/>
  <c r="R814" i="6" s="1"/>
  <c r="R816" i="6" s="1"/>
  <c r="R818" i="6" s="1"/>
  <c r="R820" i="6" s="1"/>
  <c r="R822" i="6" s="1"/>
  <c r="R824" i="6" s="1"/>
  <c r="R826" i="6" s="1"/>
  <c r="R828" i="6" s="1"/>
  <c r="R830" i="6" s="1"/>
  <c r="R832" i="6" s="1"/>
  <c r="R834" i="6" s="1"/>
  <c r="R836" i="6" s="1"/>
  <c r="R838" i="6" s="1"/>
  <c r="R805" i="6"/>
  <c r="R807" i="6" s="1"/>
  <c r="R809" i="6" s="1"/>
  <c r="R811" i="6" s="1"/>
  <c r="R813" i="6" s="1"/>
  <c r="R815" i="6" s="1"/>
  <c r="R817" i="6" s="1"/>
  <c r="R819" i="6" s="1"/>
  <c r="R821" i="6" s="1"/>
  <c r="R823" i="6" s="1"/>
  <c r="R825" i="6" s="1"/>
  <c r="R827" i="6" s="1"/>
  <c r="R829" i="6" s="1"/>
  <c r="R831" i="6" s="1"/>
  <c r="R833" i="6" s="1"/>
  <c r="R835" i="6" s="1"/>
  <c r="R837" i="6" s="1"/>
  <c r="R83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6" i="7"/>
  <c r="AD806" i="7"/>
  <c r="AB806" i="7"/>
  <c r="Y806" i="7"/>
  <c r="N806" i="7"/>
  <c r="E80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05" i="6"/>
  <c r="S807" i="6" s="1"/>
  <c r="S809" i="6" s="1"/>
  <c r="S811" i="6" s="1"/>
  <c r="S813" i="6" s="1"/>
  <c r="S815" i="6" s="1"/>
  <c r="S817" i="6" s="1"/>
  <c r="S819" i="6" s="1"/>
  <c r="S821" i="6" s="1"/>
  <c r="S823" i="6" s="1"/>
  <c r="S825" i="6" s="1"/>
  <c r="S827" i="6" s="1"/>
  <c r="S829" i="6" s="1"/>
  <c r="S831" i="6" s="1"/>
  <c r="S833" i="6" s="1"/>
  <c r="S835" i="6" s="1"/>
  <c r="S837" i="6" s="1"/>
  <c r="S83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05" i="6"/>
  <c r="K807" i="6" s="1"/>
  <c r="K809" i="6" s="1"/>
  <c r="K811" i="6" s="1"/>
  <c r="K813" i="6" s="1"/>
  <c r="K815" i="6" s="1"/>
  <c r="K817" i="6" s="1"/>
  <c r="K819" i="6" s="1"/>
  <c r="K821" i="6" s="1"/>
  <c r="K823" i="6" s="1"/>
  <c r="K825" i="6" s="1"/>
  <c r="K827" i="6" s="1"/>
  <c r="K829" i="6" s="1"/>
  <c r="K831" i="6" s="1"/>
  <c r="K833" i="6" s="1"/>
  <c r="K835" i="6" s="1"/>
  <c r="K837" i="6" s="1"/>
  <c r="K839" i="6" s="1"/>
  <c r="N804" i="6"/>
  <c r="N806" i="6" s="1"/>
  <c r="N808" i="6" s="1"/>
  <c r="N810" i="6" s="1"/>
  <c r="N812" i="6" s="1"/>
  <c r="N814" i="6" s="1"/>
  <c r="N816" i="6" s="1"/>
  <c r="N818" i="6" s="1"/>
  <c r="N820" i="6" s="1"/>
  <c r="N822" i="6" s="1"/>
  <c r="N824" i="6" s="1"/>
  <c r="N826" i="6" s="1"/>
  <c r="N828" i="6" s="1"/>
  <c r="N830" i="6" s="1"/>
  <c r="N832" i="6" s="1"/>
  <c r="N834" i="6" s="1"/>
  <c r="N836" i="6" s="1"/>
  <c r="N838" i="6" s="1"/>
  <c r="N805" i="6"/>
  <c r="N807" i="6" s="1"/>
  <c r="N809" i="6" s="1"/>
  <c r="N811" i="6" s="1"/>
  <c r="N813" i="6" s="1"/>
  <c r="N815" i="6" s="1"/>
  <c r="N817" i="6" s="1"/>
  <c r="N819" i="6" s="1"/>
  <c r="N821" i="6" s="1"/>
  <c r="N823" i="6" s="1"/>
  <c r="N825" i="6" s="1"/>
  <c r="N827" i="6" s="1"/>
  <c r="N829" i="6" s="1"/>
  <c r="N831" i="6" s="1"/>
  <c r="N833" i="6" s="1"/>
  <c r="N835" i="6" s="1"/>
  <c r="N837" i="6" s="1"/>
  <c r="N839" i="6" s="1"/>
  <c r="T804" i="6"/>
  <c r="T806" i="6" s="1"/>
  <c r="T808" i="6" s="1"/>
  <c r="T810" i="6" s="1"/>
  <c r="T812" i="6" s="1"/>
  <c r="T814" i="6" s="1"/>
  <c r="T816" i="6" s="1"/>
  <c r="T818" i="6" s="1"/>
  <c r="T820" i="6" s="1"/>
  <c r="T822" i="6" s="1"/>
  <c r="T824" i="6" s="1"/>
  <c r="T826" i="6" s="1"/>
  <c r="T828" i="6" s="1"/>
  <c r="T830" i="6" s="1"/>
  <c r="T832" i="6" s="1"/>
  <c r="T834" i="6" s="1"/>
  <c r="T836" i="6" s="1"/>
  <c r="T838" i="6" s="1"/>
  <c r="T805" i="6"/>
  <c r="T807" i="6" s="1"/>
  <c r="T809" i="6" s="1"/>
  <c r="T811" i="6" s="1"/>
  <c r="T813" i="6" s="1"/>
  <c r="T815" i="6" s="1"/>
  <c r="T817" i="6" s="1"/>
  <c r="T819" i="6" s="1"/>
  <c r="T821" i="6" s="1"/>
  <c r="T823" i="6" s="1"/>
  <c r="T825" i="6" s="1"/>
  <c r="T827" i="6" s="1"/>
  <c r="T829" i="6" s="1"/>
  <c r="T831" i="6" s="1"/>
  <c r="T833" i="6" s="1"/>
  <c r="T835" i="6" s="1"/>
  <c r="T837" i="6" s="1"/>
  <c r="T83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05" i="6"/>
  <c r="X807" i="6" s="1"/>
  <c r="X809" i="6" s="1"/>
  <c r="X811" i="6" s="1"/>
  <c r="X813" i="6" s="1"/>
  <c r="X815" i="6" s="1"/>
  <c r="X817" i="6" s="1"/>
  <c r="X819" i="6" s="1"/>
  <c r="X821" i="6" s="1"/>
  <c r="X823" i="6" s="1"/>
  <c r="X825" i="6" s="1"/>
  <c r="X827" i="6" s="1"/>
  <c r="X829" i="6" s="1"/>
  <c r="X831" i="6" s="1"/>
  <c r="X833" i="6" s="1"/>
  <c r="X835" i="6" s="1"/>
  <c r="X837" i="6" s="1"/>
  <c r="X83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05" i="6"/>
  <c r="Z807" i="6" s="1"/>
  <c r="Z809" i="6" s="1"/>
  <c r="Z811" i="6" s="1"/>
  <c r="Z813" i="6" s="1"/>
  <c r="Z815" i="6" s="1"/>
  <c r="Z817" i="6" s="1"/>
  <c r="Z819" i="6" s="1"/>
  <c r="Z821" i="6" s="1"/>
  <c r="Z823" i="6" s="1"/>
  <c r="Z825" i="6" s="1"/>
  <c r="Z827" i="6" s="1"/>
  <c r="Z829" i="6" s="1"/>
  <c r="Z831" i="6" s="1"/>
  <c r="Z833" i="6" s="1"/>
  <c r="Z835" i="6" s="1"/>
  <c r="Z837" i="6" s="1"/>
  <c r="Z83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5" i="5" l="1"/>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6" i="7"/>
  <c r="T806" i="7"/>
  <c r="R806" i="7"/>
  <c r="Z806" i="7"/>
  <c r="AC80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6" i="7"/>
  <c r="AK371" i="7"/>
  <c r="S806" i="7"/>
  <c r="B371" i="7"/>
  <c r="AL371" i="7" s="1"/>
  <c r="U80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6" i="7"/>
  <c r="K806" i="7"/>
  <c r="AK392" i="7"/>
  <c r="I80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36" i="2" l="1"/>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6" i="7"/>
  <c r="AK536" i="7"/>
  <c r="H806" i="7"/>
  <c r="AJ536" i="7"/>
  <c r="B536" i="7"/>
  <c r="AL536" i="7" s="1"/>
  <c r="L80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I1034" i="2"/>
  <c r="AB1034" i="2"/>
  <c r="AB1033" i="2"/>
  <c r="I1033" i="2"/>
  <c r="W584" i="6"/>
  <c r="I585" i="6"/>
  <c r="AB1036" i="2" l="1"/>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6" i="7"/>
  <c r="B573" i="7"/>
  <c r="AL573" i="7" s="1"/>
  <c r="AK573" i="7"/>
  <c r="B80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9" i="6" s="1"/>
  <c r="W834" i="6"/>
  <c r="I836" i="6"/>
  <c r="W836" i="6" l="1"/>
  <c r="I838" i="6"/>
  <c r="W838" i="6" s="1"/>
</calcChain>
</file>

<file path=xl/sharedStrings.xml><?xml version="1.0" encoding="utf-8"?>
<sst xmlns="http://schemas.openxmlformats.org/spreadsheetml/2006/main" count="1390" uniqueCount="980">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</sst>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国家衛健委発表に基づく感染状況!$AE$374:$AE$1040</c:f>
              <c:numCache>
                <c:formatCode>m"月"d"日"</c:formatCode>
                <c:ptCount val="6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numCache>
            </c:numRef>
          </c:cat>
          <c:val>
            <c:numRef>
              <c:f>国家衛健委発表に基づく感染状況!$AF$374:$AF$1040</c:f>
              <c:numCache>
                <c:formatCode>#,##0_);[Red]\(#,##0\)</c:formatCode>
                <c:ptCount val="6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香港マカオ台湾の患者・海外輸入症例・無症状病原体保有者!$CO$189:$CO$1040</c:f>
              <c:numCache>
                <c:formatCode>General</c:formatCode>
                <c:ptCount val="8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省市別輸入症例数変化!$D$2:$D$803</c:f>
              <c:numCache>
                <c:formatCode>General</c:formatCode>
                <c:ptCount val="80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省市別輸入症例数変化!$E$2:$E$803</c:f>
              <c:numCache>
                <c:formatCode>General</c:formatCode>
                <c:ptCount val="80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省市別輸入症例数変化!$F$2:$F$803</c:f>
              <c:numCache>
                <c:formatCode>General</c:formatCode>
                <c:ptCount val="80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省市別輸入症例数変化!$G$2:$G$803</c:f>
              <c:numCache>
                <c:formatCode>General</c:formatCode>
                <c:ptCount val="80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省市別輸入症例数変化!$H$2:$H$803</c:f>
              <c:numCache>
                <c:formatCode>General</c:formatCode>
                <c:ptCount val="80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省市別輸入症例数変化!$I$2:$I$803</c:f>
              <c:numCache>
                <c:formatCode>General</c:formatCode>
                <c:ptCount val="80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省市別輸入症例数変化!$J$2:$J$803</c:f>
              <c:numCache>
                <c:formatCode>0_);[Red]\(0\)</c:formatCode>
                <c:ptCount val="80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香港マカオ台湾の患者・海外輸入症例・無症状病原体保有者!$AX$169:$AX$1040</c:f>
              <c:numCache>
                <c:formatCode>m"月"d"日"</c:formatCode>
                <c:ptCount val="8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numCache>
            </c:numRef>
          </c:cat>
          <c:val>
            <c:numRef>
              <c:f>香港マカオ台湾の患者・海外輸入症例・無症状病原体保有者!$AY$169:$AY$1040</c:f>
              <c:numCache>
                <c:formatCode>General</c:formatCode>
                <c:ptCount val="87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香港マカオ台湾の患者・海外輸入症例・無症状病原体保有者!$AX$169:$AX$1040</c:f>
              <c:numCache>
                <c:formatCode>m"月"d"日"</c:formatCode>
                <c:ptCount val="8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numCache>
            </c:numRef>
          </c:cat>
          <c:val>
            <c:numRef>
              <c:f>香港マカオ台湾の患者・海外輸入症例・無症状病原体保有者!$BB$169:$BB$1040</c:f>
              <c:numCache>
                <c:formatCode>General</c:formatCode>
                <c:ptCount val="87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香港マカオ台湾の患者・海外輸入症例・無症状病原体保有者!$AX$169:$AX$1040</c:f>
              <c:numCache>
                <c:formatCode>m"月"d"日"</c:formatCode>
                <c:ptCount val="8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numCache>
            </c:numRef>
          </c:cat>
          <c:val>
            <c:numRef>
              <c:f>香港マカオ台湾の患者・海外輸入症例・無症状病原体保有者!$AZ$169:$AZ$1040</c:f>
              <c:numCache>
                <c:formatCode>General</c:formatCode>
                <c:ptCount val="87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香港マカオ台湾の患者・海外輸入症例・無症状病原体保有者!$AX$169:$AX$1040</c:f>
              <c:numCache>
                <c:formatCode>m"月"d"日"</c:formatCode>
                <c:ptCount val="87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numCache>
            </c:numRef>
          </c:cat>
          <c:val>
            <c:numRef>
              <c:f>香港マカオ台湾の患者・海外輸入症例・無症状病原体保有者!$BC$169:$BC$1040</c:f>
              <c:numCache>
                <c:formatCode>General</c:formatCode>
                <c:ptCount val="87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香港マカオ台湾の患者・海外輸入症例・無症状病原体保有者!$CR$485:$CR$1040</c:f>
              <c:numCache>
                <c:formatCode>m"月"d"日"</c:formatCode>
                <c:ptCount val="5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numCache>
            </c:numRef>
          </c:cat>
          <c:val>
            <c:numRef>
              <c:f>香港マカオ台湾の患者・海外輸入症例・無症状病原体保有者!$CS$485:$CS$1040</c:f>
              <c:numCache>
                <c:formatCode>General</c:formatCode>
                <c:ptCount val="55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香港マカオ台湾の患者・海外輸入症例・無症状病原体保有者!$CR$485:$CR$1040</c:f>
              <c:numCache>
                <c:formatCode>m"月"d"日"</c:formatCode>
                <c:ptCount val="55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numCache>
            </c:numRef>
          </c:cat>
          <c:val>
            <c:numRef>
              <c:f>香港マカオ台湾の患者・海外輸入症例・無症状病原体保有者!$CT$485:$CT$1040</c:f>
              <c:numCache>
                <c:formatCode>General</c:formatCode>
                <c:ptCount val="55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香港マカオ台湾の患者・海外輸入症例・無症状病原体保有者!$BJ$97:$BJ$1039</c:f>
              <c:numCache>
                <c:formatCode>m"月"d"日"</c:formatCode>
                <c:ptCount val="9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numCache>
            </c:numRef>
          </c:cat>
          <c:val>
            <c:numRef>
              <c:f>香港マカオ台湾の患者・海外輸入症例・無症状病原体保有者!$BK$97:$BK$1039</c:f>
              <c:numCache>
                <c:formatCode>General</c:formatCode>
                <c:ptCount val="94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香港マカオ台湾の患者・海外輸入症例・無症状病原体保有者!$BJ$97:$BJ$1039</c:f>
              <c:numCache>
                <c:formatCode>m"月"d"日"</c:formatCode>
                <c:ptCount val="9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numCache>
            </c:numRef>
          </c:cat>
          <c:val>
            <c:numRef>
              <c:f>香港マカオ台湾の患者・海外輸入症例・無症状病原体保有者!$BL$97:$BL$1039</c:f>
              <c:numCache>
                <c:formatCode>General</c:formatCode>
                <c:ptCount val="94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香港マカオ台湾の患者・海外輸入症例・無症状病原体保有者!$CM$29:$CM$1040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国家衛健委発表に基づく感染状況!$AE$374:$AE$1040</c:f>
              <c:numCache>
                <c:formatCode>m"月"d"日"</c:formatCode>
                <c:ptCount val="6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numCache>
            </c:numRef>
          </c:cat>
          <c:val>
            <c:numRef>
              <c:f>国家衛健委発表に基づく感染状況!$AF$374:$AF$1040</c:f>
              <c:numCache>
                <c:formatCode>#,##0_);[Red]\(#,##0\)</c:formatCode>
                <c:ptCount val="6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省市別輸入症例数変化!$AI$2:$AI$802</c:f>
              <c:numCache>
                <c:formatCode>0_);[Red]\(0\)</c:formatCode>
                <c:ptCount val="80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省市別輸入症例数変化!$AJ$2:$AJ$802</c:f>
              <c:numCache>
                <c:formatCode>0_);[Red]\(0\)</c:formatCode>
                <c:ptCount val="80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numCache>
            </c:numRef>
          </c:cat>
          <c:val>
            <c:numRef>
              <c:f>省市別輸入症例数変化!$AK$2:$AK$802</c:f>
              <c:numCache>
                <c:formatCode>General</c:formatCode>
                <c:ptCount val="80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香港マカオ台湾の患者・海外輸入症例・無症状病原体保有者!$CQ$189:$CQ$1039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香港マカオ台湾の患者・海外輸入症例・無症状病原体保有者!$CJ$29:$CJ$1040</c:f>
              <c:numCache>
                <c:formatCode>General</c:formatCode>
                <c:ptCount val="10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香港マカオ台湾の患者・海外輸入症例・無症状病原体保有者!$CO$189:$CO$1040</c:f>
              <c:numCache>
                <c:formatCode>General</c:formatCode>
                <c:ptCount val="8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香港マカオ台湾の患者・海外輸入症例・無症状病原体保有者!$BJ$97:$BJ$1039</c:f>
              <c:numCache>
                <c:formatCode>m"月"d"日"</c:formatCode>
                <c:ptCount val="9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numCache>
            </c:numRef>
          </c:cat>
          <c:val>
            <c:numRef>
              <c:f>香港マカオ台湾の患者・海外輸入症例・無症状病原体保有者!$BL$97:$BL$1039</c:f>
              <c:numCache>
                <c:formatCode>General</c:formatCode>
                <c:ptCount val="94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香港マカオ台湾の患者・海外輸入症例・無症状病原体保有者!$BJ$97:$BJ$1039</c:f>
              <c:numCache>
                <c:formatCode>m"月"d"日"</c:formatCode>
                <c:ptCount val="9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numCache>
            </c:numRef>
          </c:cat>
          <c:val>
            <c:numRef>
              <c:f>香港マカオ台湾の患者・海外輸入症例・無症状病原体保有者!$BK$97:$BK$1039</c:f>
              <c:numCache>
                <c:formatCode>General</c:formatCode>
                <c:ptCount val="94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国家衛健委発表に基づく感染状況!$W$27:$W$1040</c:f>
              <c:numCache>
                <c:formatCode>m"月"d"日"</c:formatCode>
                <c:ptCount val="10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numCache>
            </c:numRef>
          </c:cat>
          <c:val>
            <c:numRef>
              <c:f>国家衛健委発表に基づく感染状況!$X$27:$X$1040</c:f>
              <c:numCache>
                <c:formatCode>#,##0_);[Red]\(#,##0\)</c:formatCode>
                <c:ptCount val="10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国家衛健委発表に基づく感染状況!$W$27:$W$1040</c:f>
              <c:numCache>
                <c:formatCode>m"月"d"日"</c:formatCode>
                <c:ptCount val="10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numCache>
            </c:numRef>
          </c:cat>
          <c:val>
            <c:numRef>
              <c:f>国家衛健委発表に基づく感染状況!$Y$27:$Y$1040</c:f>
              <c:numCache>
                <c:formatCode>General</c:formatCode>
                <c:ptCount val="10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香港マカオ台湾の患者・海外輸入症例・無症状病原体保有者!$CQ$189:$CQ$1039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香港マカオ台湾の患者・海外輸入症例・無症状病原体保有者!$CO$189:$CO$1040</c:f>
              <c:numCache>
                <c:formatCode>General</c:formatCode>
                <c:ptCount val="85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新疆の情況!$U$7:$U$843</c:f>
              <c:strCache>
                <c:ptCount val="83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strCache>
            </c:strRef>
          </c:cat>
          <c:val>
            <c:numRef>
              <c:f>新疆の情況!$V$7:$V$843</c:f>
              <c:numCache>
                <c:formatCode>General</c:formatCode>
                <c:ptCount val="83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新疆の情況!$U$7:$U$843</c:f>
              <c:strCache>
                <c:ptCount val="83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strCache>
            </c:strRef>
          </c:cat>
          <c:val>
            <c:numRef>
              <c:f>新疆の情況!$W$7:$W$843</c:f>
              <c:numCache>
                <c:formatCode>General</c:formatCode>
                <c:ptCount val="83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1380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香港マカオ台湾の患者・海外輸入症例・無症状病原体保有者!$CJ$29:$CJ$1040</c:f>
              <c:numCache>
                <c:formatCode>General</c:formatCode>
                <c:ptCount val="10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香港マカオ台湾の患者・海外輸入症例・無症状病原体保有者!$BR$29:$BR$1040</c:f>
              <c:numCache>
                <c:formatCode>General</c:formatCode>
                <c:ptCount val="101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香港マカオ台湾の患者・海外輸入症例・無症状病原体保有者!$BS$29:$BS$1040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香港マカオ台湾の患者・海外輸入症例・無症状病原体保有者!$BT$29:$BT$1040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香港マカオ台湾の患者・海外輸入症例・無症状病原体保有者!$CJ$29:$CJ$1040</c:f>
              <c:numCache>
                <c:formatCode>General</c:formatCode>
                <c:ptCount val="101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香港マカオ台湾の患者・海外輸入症例・無症状病原体保有者!$CK$29:$CK$1040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国家衛健委発表に基づく感染状況!$W$27:$W$1041</c:f>
              <c:numCache>
                <c:formatCode>m"月"d"日"</c:formatCode>
                <c:ptCount val="10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numCache>
            </c:numRef>
          </c:cat>
          <c:val>
            <c:numRef>
              <c:f>国家衛健委発表に基づく感染状況!$X$27:$X$1041</c:f>
              <c:numCache>
                <c:formatCode>#,##0_);[Red]\(#,##0\)</c:formatCode>
                <c:ptCount val="10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国家衛健委発表に基づく感染状況!$W$27:$W$1041</c:f>
              <c:numCache>
                <c:formatCode>m"月"d"日"</c:formatCode>
                <c:ptCount val="10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numCache>
            </c:numRef>
          </c:cat>
          <c:val>
            <c:numRef>
              <c:f>国家衛健委発表に基づく感染状況!$Y$27:$Y$1041</c:f>
              <c:numCache>
                <c:formatCode>General</c:formatCode>
                <c:ptCount val="10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香港マカオ台湾の患者・海外輸入症例・無症状病原体保有者!$BE$70:$BE$1040</c:f>
              <c:numCache>
                <c:formatCode>m"月"d"日"</c:formatCode>
                <c:ptCount val="9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numCache>
            </c:numRef>
          </c:cat>
          <c:val>
            <c:numRef>
              <c:f>香港マカオ台湾の患者・海外輸入症例・無症状病原体保有者!$BF$70:$BF$1040</c:f>
              <c:numCache>
                <c:formatCode>General</c:formatCode>
                <c:ptCount val="97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香港マカオ台湾の患者・海外輸入症例・無症状病原体保有者!$BE$70:$BE$1040</c:f>
              <c:numCache>
                <c:formatCode>m"月"d"日"</c:formatCode>
                <c:ptCount val="97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numCache>
            </c:numRef>
          </c:cat>
          <c:val>
            <c:numRef>
              <c:f>香港マカオ台湾の患者・海外輸入症例・無症状病原体保有者!$BG$70:$BG$1040</c:f>
              <c:numCache>
                <c:formatCode>General</c:formatCode>
                <c:ptCount val="97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香港マカオ台湾の患者・海外輸入症例・無症状病原体保有者!$BY$29:$BY$1040</c:f>
              <c:numCache>
                <c:formatCode>General</c:formatCode>
                <c:ptCount val="101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香港マカオ台湾の患者・海外輸入症例・無症状病原体保有者!$BZ$29:$BZ$1040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香港マカオ台湾の患者・海外輸入症例・無症状病原体保有者!$CA$29:$CA$1040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香港マカオ台湾の患者・海外輸入症例・無症状病原体保有者!$CC$29:$CC$1040</c:f>
              <c:numCache>
                <c:formatCode>General</c:formatCode>
                <c:ptCount val="101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香港マカオ台湾の患者・海外輸入症例・無症状病原体保有者!$CD$29:$CD$1040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香港マカオ台湾の患者・海外輸入症例・無症状病原体保有者!$CE$29:$CE$1040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香港マカオ台湾の患者・海外輸入症例・無症状病原体保有者!$CL$29:$CL$1040</c:f>
              <c:numCache>
                <c:formatCode>m"月"d"日"</c:formatCode>
                <c:ptCount val="101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numCache>
            </c:numRef>
          </c:cat>
          <c:val>
            <c:numRef>
              <c:f>香港マカオ台湾の患者・海外輸入症例・無症状病原体保有者!$CM$29:$CM$1040</c:f>
              <c:numCache>
                <c:formatCode>General</c:formatCode>
                <c:ptCount val="10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numCache>
            </c:numRef>
          </c:cat>
          <c:val>
            <c:numRef>
              <c:f>香港マカオ台湾の患者・海外輸入症例・無症状病原体保有者!$CQ$189:$CQ$1039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9"/>
  <sheetViews>
    <sheetView zoomScale="115" zoomScaleNormal="115" workbookViewId="0">
      <pane xSplit="2" ySplit="5" topLeftCell="C1031" activePane="bottomRight" state="frozen"/>
      <selection pane="topRight" activeCell="C1" sqref="C1"/>
      <selection pane="bottomLeft" activeCell="A8" sqref="A8"/>
      <selection pane="bottomRight" activeCell="C1038" sqref="C103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c r="C1038" s="47"/>
      <c r="D1038" s="83"/>
      <c r="E1038" s="104"/>
      <c r="F1038" s="56"/>
      <c r="G1038" s="47"/>
      <c r="H1038" s="87"/>
      <c r="I1038" s="87"/>
      <c r="J1038" s="47"/>
      <c r="K1038" s="55"/>
      <c r="L1038" s="47"/>
      <c r="M1038" s="87"/>
      <c r="N1038" s="47"/>
      <c r="O1038" s="87"/>
      <c r="P1038" s="105"/>
      <c r="Q1038" s="56"/>
      <c r="R1038" s="47"/>
      <c r="S1038" s="110"/>
      <c r="T1038" s="56"/>
      <c r="U1038" s="77"/>
      <c r="W1038" s="1"/>
      <c r="X1038" s="113"/>
      <c r="Z1038" s="114"/>
      <c r="AE1038" s="1"/>
      <c r="AF1038" s="259"/>
    </row>
    <row r="1039" spans="2:32" x14ac:dyDescent="0.55000000000000004">
      <c r="B1039" s="201"/>
      <c r="C1039" s="47"/>
      <c r="D1039" s="83"/>
      <c r="E1039" s="104"/>
      <c r="F1039" s="56"/>
      <c r="G1039" s="47"/>
      <c r="H1039" s="87"/>
      <c r="I1039" s="87"/>
      <c r="J1039" s="47"/>
      <c r="K1039" s="55"/>
      <c r="L1039" s="47"/>
      <c r="M1039" s="87"/>
      <c r="N1039" s="47"/>
      <c r="O1039" s="87"/>
      <c r="P1039" s="105"/>
      <c r="Q1039" s="56"/>
      <c r="R1039" s="47"/>
      <c r="S1039" s="110"/>
      <c r="T1039" s="56"/>
      <c r="U1039" s="77"/>
      <c r="W1039" s="1"/>
      <c r="X1039" s="113"/>
      <c r="Z1039" s="114"/>
      <c r="AE1039" s="1"/>
      <c r="AF1039" s="259"/>
    </row>
    <row r="1040" spans="2:32" ht="18.5" thickBot="1" x14ac:dyDescent="0.6">
      <c r="B1040" s="65"/>
      <c r="C1040" s="58"/>
      <c r="D1040" s="48"/>
      <c r="E1040" s="60"/>
      <c r="F1040" s="59"/>
      <c r="G1040" s="47"/>
      <c r="H1040" s="87"/>
      <c r="I1040" s="87"/>
      <c r="J1040" s="58"/>
      <c r="K1040" s="55"/>
      <c r="L1040" s="47"/>
      <c r="M1040" s="87"/>
      <c r="N1040" s="47"/>
      <c r="O1040" s="87"/>
      <c r="P1040" s="105"/>
      <c r="Q1040" s="59"/>
      <c r="R1040" s="47"/>
      <c r="S1040" s="59"/>
      <c r="T1040" s="59"/>
      <c r="U1040" s="77"/>
      <c r="W1040" s="1"/>
      <c r="X1040" s="113"/>
      <c r="Z1040" s="114"/>
      <c r="AE1040" s="1"/>
      <c r="AF1040" s="259"/>
    </row>
    <row r="1041" spans="2:32" ht="9.5" customHeight="1" thickBot="1" x14ac:dyDescent="0.6">
      <c r="B1041" s="65"/>
      <c r="C1041" s="78"/>
      <c r="D1041" s="79"/>
      <c r="E1041" s="81"/>
      <c r="F1041" s="93"/>
      <c r="G1041" s="78"/>
      <c r="H1041" s="81"/>
      <c r="I1041" s="81"/>
      <c r="J1041" s="78"/>
      <c r="K1041" s="81"/>
      <c r="L1041" s="78"/>
      <c r="M1041" s="81"/>
      <c r="N1041" s="82"/>
      <c r="O1041" s="80"/>
      <c r="P1041" s="92"/>
      <c r="Q1041" s="93"/>
      <c r="R1041" s="112"/>
      <c r="S1041" s="93"/>
      <c r="T1041" s="93"/>
      <c r="U1041" s="66"/>
      <c r="AF1041" s="259"/>
    </row>
    <row r="1042" spans="2:32" x14ac:dyDescent="0.55000000000000004">
      <c r="M1042" s="262">
        <f>SUM(L845:L862)</f>
        <v>503</v>
      </c>
      <c r="AF1042" s="259"/>
    </row>
    <row r="1043" spans="2:32" ht="13" customHeight="1" x14ac:dyDescent="0.55000000000000004">
      <c r="E1043" s="106"/>
      <c r="F1043" s="107"/>
      <c r="G1043" s="106" t="s">
        <v>80</v>
      </c>
      <c r="H1043" s="107"/>
      <c r="I1043" s="107"/>
      <c r="J1043" s="107"/>
      <c r="U1043" s="71"/>
      <c r="AF1043" s="259"/>
    </row>
    <row r="1044" spans="2:32" ht="13" customHeight="1" x14ac:dyDescent="0.55000000000000004">
      <c r="E1044" s="106" t="s">
        <v>98</v>
      </c>
      <c r="F1044" s="107"/>
      <c r="G1044" s="274" t="s">
        <v>79</v>
      </c>
      <c r="H1044" s="275"/>
      <c r="I1044" s="106" t="s">
        <v>106</v>
      </c>
      <c r="J1044" s="107"/>
      <c r="AF1044" s="259"/>
    </row>
    <row r="1045" spans="2:32" ht="13" customHeight="1" x14ac:dyDescent="0.55000000000000004">
      <c r="B1045" s="119"/>
      <c r="E1045" s="108" t="s">
        <v>108</v>
      </c>
      <c r="F1045" s="107"/>
      <c r="G1045" s="108"/>
      <c r="H1045" s="108"/>
      <c r="I1045" s="106" t="s">
        <v>107</v>
      </c>
      <c r="J1045" s="107"/>
      <c r="AF1045" s="259"/>
    </row>
    <row r="1046" spans="2:32" ht="18.5" customHeight="1" x14ac:dyDescent="0.55000000000000004">
      <c r="E1046" s="106" t="s">
        <v>96</v>
      </c>
      <c r="F1046" s="107"/>
      <c r="G1046" s="106" t="s">
        <v>97</v>
      </c>
      <c r="H1046" s="107"/>
      <c r="I1046" s="107"/>
      <c r="J1046" s="107"/>
      <c r="AF1046" s="259"/>
    </row>
    <row r="1047" spans="2:32" ht="13" customHeight="1" x14ac:dyDescent="0.55000000000000004">
      <c r="E1047" s="106" t="s">
        <v>98</v>
      </c>
      <c r="F1047" s="107"/>
      <c r="G1047" s="106" t="s">
        <v>99</v>
      </c>
      <c r="H1047" s="107"/>
      <c r="I1047" s="107"/>
      <c r="J1047" s="107"/>
      <c r="AF1047" s="259"/>
    </row>
    <row r="1048" spans="2:32" ht="13" customHeight="1" x14ac:dyDescent="0.55000000000000004">
      <c r="E1048" s="106" t="s">
        <v>98</v>
      </c>
      <c r="F1048" s="107"/>
      <c r="G1048" s="106" t="s">
        <v>100</v>
      </c>
      <c r="H1048" s="107"/>
      <c r="I1048" s="107"/>
      <c r="J1048" s="107"/>
      <c r="AF1048" s="259"/>
    </row>
    <row r="1049" spans="2:32" ht="13" customHeight="1" x14ac:dyDescent="0.55000000000000004">
      <c r="E1049" s="106" t="s">
        <v>101</v>
      </c>
      <c r="F1049" s="107"/>
      <c r="G1049" s="106" t="s">
        <v>102</v>
      </c>
      <c r="H1049" s="107"/>
      <c r="I1049" s="107"/>
      <c r="J1049" s="107"/>
      <c r="AF1049" s="259"/>
    </row>
    <row r="1050" spans="2:32" ht="13" customHeight="1" x14ac:dyDescent="0.55000000000000004">
      <c r="E1050" s="106" t="s">
        <v>103</v>
      </c>
      <c r="F1050" s="107"/>
      <c r="G1050" s="106" t="s">
        <v>104</v>
      </c>
      <c r="H1050" s="107"/>
      <c r="I1050" s="107"/>
      <c r="J1050" s="107"/>
      <c r="AF1050" s="259"/>
    </row>
    <row r="1051" spans="2:32" x14ac:dyDescent="0.55000000000000004">
      <c r="AF1051" s="259"/>
    </row>
    <row r="1052" spans="2:32" x14ac:dyDescent="0.55000000000000004">
      <c r="AF1052" s="259"/>
    </row>
    <row r="1053" spans="2:32" x14ac:dyDescent="0.55000000000000004">
      <c r="AF1053" s="259"/>
    </row>
    <row r="1054" spans="2:32" x14ac:dyDescent="0.55000000000000004">
      <c r="AF1054" s="259"/>
    </row>
    <row r="1055" spans="2:32" x14ac:dyDescent="0.55000000000000004">
      <c r="AF1055" s="259"/>
    </row>
    <row r="1056" spans="2:32" x14ac:dyDescent="0.55000000000000004">
      <c r="AF1056" s="259"/>
    </row>
    <row r="1057" spans="32:32" x14ac:dyDescent="0.55000000000000004">
      <c r="AF1057" s="259"/>
    </row>
    <row r="1058" spans="32:32" x14ac:dyDescent="0.55000000000000004">
      <c r="AF1058" s="259"/>
    </row>
    <row r="1059" spans="32:32" x14ac:dyDescent="0.55000000000000004">
      <c r="AF1059" s="259"/>
    </row>
  </sheetData>
  <mergeCells count="12">
    <mergeCell ref="G1044:H104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1"/>
  <sheetViews>
    <sheetView topLeftCell="A6" zoomScaleNormal="100" workbookViewId="0">
      <pane xSplit="1" ySplit="2" topLeftCell="B1031" activePane="bottomRight" state="frozen"/>
      <selection activeCell="A6" sqref="A6"/>
      <selection pane="topRight" activeCell="B6" sqref="B6"/>
      <selection pane="bottomLeft" activeCell="A8" sqref="A8"/>
      <selection pane="bottomRight" activeCell="B1036" sqref="B103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6"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6" si="2307">+AW1029+1</f>
        <v>869</v>
      </c>
      <c r="AX1030" s="216">
        <f t="shared" si="2262"/>
        <v>44854</v>
      </c>
      <c r="AY1030" s="5">
        <v>15</v>
      </c>
      <c r="AZ1030" s="217">
        <f t="shared" si="2263"/>
        <v>2888</v>
      </c>
      <c r="BA1030" s="217">
        <f t="shared" ref="BA1030:BA1036" si="2308">+BA1026+1</f>
        <v>465</v>
      </c>
      <c r="BB1030" s="119">
        <v>0</v>
      </c>
      <c r="BC1030" s="26">
        <f t="shared" si="2264"/>
        <v>1672</v>
      </c>
      <c r="BD1030" s="217">
        <f t="shared" ref="BD1030:BD1036"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c r="B1037" s="219"/>
      <c r="C1037" s="142"/>
      <c r="D1037" s="261"/>
      <c r="E1037" s="135"/>
      <c r="F1037" s="135"/>
      <c r="G1037" s="135"/>
      <c r="H1037" s="123"/>
      <c r="I1037" s="135"/>
      <c r="J1037" s="123"/>
      <c r="K1037" s="41"/>
      <c r="L1037" s="134"/>
      <c r="M1037" s="219"/>
      <c r="N1037" s="123"/>
      <c r="O1037" s="123"/>
      <c r="P1037" s="135"/>
      <c r="Q1037" s="135"/>
      <c r="R1037" s="123"/>
      <c r="S1037" s="123"/>
      <c r="T1037" s="135"/>
      <c r="U1037" s="135"/>
      <c r="V1037" s="123"/>
      <c r="W1037" s="41"/>
      <c r="X1037" s="136"/>
      <c r="Y1037" s="4"/>
      <c r="Z1037" s="74"/>
      <c r="AA1037" s="210"/>
      <c r="AB1037" s="210"/>
      <c r="AC1037" s="211"/>
      <c r="AD1037" s="170"/>
      <c r="AE1037" s="222"/>
      <c r="AF1037" s="143"/>
      <c r="AG1037" s="171"/>
      <c r="AH1037" s="143"/>
      <c r="AI1037" s="171"/>
      <c r="AJ1037" s="172"/>
      <c r="AK1037" s="173"/>
      <c r="AL1037" s="143"/>
      <c r="AM1037" s="222"/>
      <c r="AN1037" s="143"/>
      <c r="AO1037" s="171"/>
      <c r="AP1037" s="174"/>
      <c r="AQ1037" s="173"/>
      <c r="AR1037" s="143"/>
      <c r="AS1037" s="171"/>
      <c r="AT1037" s="143"/>
      <c r="AU1037" s="171"/>
      <c r="AV1037" s="175"/>
      <c r="AW1037" s="217"/>
      <c r="AX1037" s="216"/>
      <c r="AY1037" s="5"/>
      <c r="AZ1037" s="217"/>
      <c r="BA1037" s="217"/>
      <c r="BB1037" s="119"/>
      <c r="BC1037" s="26"/>
      <c r="BD1037" s="217"/>
      <c r="BE1037" s="209"/>
      <c r="BF1037" s="120"/>
      <c r="BG1037" s="120"/>
      <c r="BH1037" s="209"/>
      <c r="BI1037" s="120"/>
      <c r="BJ1037" s="1"/>
      <c r="BN1037" s="1"/>
      <c r="BQ1037" s="167"/>
      <c r="BX1037" s="167"/>
      <c r="CB1037" s="167"/>
      <c r="CF1037" s="216"/>
      <c r="CI1037" s="167"/>
      <c r="CL1037" s="167"/>
      <c r="CN1037" s="1"/>
      <c r="CO1037" s="253"/>
      <c r="CP1037" s="1"/>
      <c r="CQ1037" s="254"/>
      <c r="CR1037" s="167"/>
    </row>
    <row r="1038" spans="1:99" ht="18" customHeight="1" x14ac:dyDescent="0.55000000000000004">
      <c r="A1038" s="167"/>
      <c r="B1038" s="219"/>
      <c r="C1038" s="142"/>
      <c r="D1038" s="261"/>
      <c r="E1038" s="135"/>
      <c r="F1038" s="135"/>
      <c r="G1038" s="135"/>
      <c r="H1038" s="123"/>
      <c r="I1038" s="135"/>
      <c r="J1038" s="123"/>
      <c r="K1038" s="41"/>
      <c r="L1038" s="134"/>
      <c r="M1038" s="219"/>
      <c r="N1038" s="123"/>
      <c r="O1038" s="123"/>
      <c r="P1038" s="135"/>
      <c r="Q1038" s="135"/>
      <c r="R1038" s="123"/>
      <c r="S1038" s="123"/>
      <c r="T1038" s="135"/>
      <c r="U1038" s="135"/>
      <c r="V1038" s="123"/>
      <c r="W1038" s="41"/>
      <c r="X1038" s="136"/>
      <c r="Y1038" s="4"/>
      <c r="Z1038" s="74"/>
      <c r="AA1038" s="210"/>
      <c r="AB1038" s="210"/>
      <c r="AC1038" s="211"/>
      <c r="AD1038" s="170"/>
      <c r="AE1038" s="222"/>
      <c r="AF1038" s="143"/>
      <c r="AG1038" s="171"/>
      <c r="AH1038" s="143"/>
      <c r="AI1038" s="171"/>
      <c r="AJ1038" s="172"/>
      <c r="AK1038" s="173"/>
      <c r="AL1038" s="143"/>
      <c r="AM1038" s="171"/>
      <c r="AN1038" s="143"/>
      <c r="AO1038" s="171"/>
      <c r="AP1038" s="174"/>
      <c r="AQ1038" s="173"/>
      <c r="AR1038" s="143"/>
      <c r="AS1038" s="171"/>
      <c r="AT1038" s="143"/>
      <c r="AU1038" s="171"/>
      <c r="AV1038" s="175"/>
      <c r="AW1038" s="217"/>
      <c r="AX1038" s="216"/>
      <c r="AY1038" s="5"/>
      <c r="AZ1038" s="217"/>
      <c r="BA1038" s="217"/>
      <c r="BB1038" s="119"/>
      <c r="BC1038" s="26"/>
      <c r="BD1038" s="217"/>
      <c r="BE1038" s="209"/>
      <c r="BF1038" s="120"/>
      <c r="BG1038" s="120"/>
      <c r="BH1038" s="209"/>
      <c r="BI1038" s="120"/>
      <c r="BJ1038" s="1"/>
      <c r="BN1038" s="1"/>
      <c r="BQ1038" s="167"/>
      <c r="BX1038" s="167"/>
      <c r="CB1038" s="167"/>
      <c r="CE1038">
        <f>+AV1038</f>
        <v>0</v>
      </c>
      <c r="CF1038" s="216"/>
      <c r="CI1038" s="167"/>
      <c r="CL1038" s="167"/>
      <c r="CN1038" s="1"/>
      <c r="CO1038" s="253"/>
      <c r="CP1038" s="1"/>
      <c r="CQ1038" s="254"/>
      <c r="CR1038" s="167"/>
    </row>
    <row r="1039" spans="1:99" ht="18" customHeight="1" x14ac:dyDescent="0.55000000000000004">
      <c r="A1039" s="167"/>
      <c r="B1039" s="219"/>
      <c r="C1039" s="142"/>
      <c r="D1039" s="142"/>
      <c r="E1039" s="135"/>
      <c r="F1039" s="135"/>
      <c r="G1039" s="135"/>
      <c r="H1039" s="123"/>
      <c r="I1039" s="135"/>
      <c r="J1039" s="123"/>
      <c r="K1039" s="41"/>
      <c r="L1039" s="134"/>
      <c r="M1039" s="135"/>
      <c r="N1039" s="123"/>
      <c r="O1039" s="123"/>
      <c r="P1039" s="135"/>
      <c r="Q1039" s="135"/>
      <c r="R1039" s="123"/>
      <c r="S1039" s="123"/>
      <c r="T1039" s="135"/>
      <c r="U1039" s="135"/>
      <c r="V1039" s="123"/>
      <c r="W1039" s="41"/>
      <c r="X1039" s="136"/>
      <c r="Y1039" s="4"/>
      <c r="Z1039" s="74"/>
      <c r="AA1039" s="210"/>
      <c r="AB1039" s="210"/>
      <c r="AC1039" s="211"/>
      <c r="AD1039" s="170"/>
      <c r="AE1039" s="222"/>
      <c r="AF1039" s="143"/>
      <c r="AG1039" s="171"/>
      <c r="AH1039" s="143"/>
      <c r="AI1039" s="171"/>
      <c r="AJ1039" s="172"/>
      <c r="AK1039" s="173"/>
      <c r="AL1039" s="143"/>
      <c r="AM1039" s="171"/>
      <c r="AN1039" s="143"/>
      <c r="AO1039" s="171"/>
      <c r="AP1039" s="174"/>
      <c r="AQ1039" s="173"/>
      <c r="AR1039" s="143"/>
      <c r="AS1039" s="171"/>
      <c r="AT1039" s="143"/>
      <c r="AU1039" s="171"/>
      <c r="AV1039" s="175"/>
      <c r="AW1039" s="217"/>
      <c r="AX1039" s="216"/>
      <c r="AY1039" s="5"/>
      <c r="AZ1039" s="217"/>
      <c r="BA1039" s="217"/>
      <c r="BB1039" s="119"/>
      <c r="BC1039" s="26"/>
      <c r="BD1039" s="217"/>
      <c r="BE1039" s="209"/>
      <c r="BF1039" s="120"/>
      <c r="BG1039" s="120"/>
      <c r="BH1039" s="209"/>
      <c r="BI1039" s="120"/>
      <c r="BJ1039" s="1"/>
      <c r="BN1039" s="1"/>
      <c r="BQ1039" s="167"/>
      <c r="BX1039" s="167"/>
      <c r="CB1039" s="167"/>
      <c r="CI1039" s="167"/>
      <c r="CL1039" s="167"/>
      <c r="CN1039" s="1"/>
      <c r="CO1039" s="253"/>
      <c r="CP1039" s="1"/>
      <c r="CQ1039" s="254"/>
      <c r="CR1039" s="167"/>
    </row>
    <row r="1040" spans="1:99" ht="7" customHeight="1" thickBot="1" x14ac:dyDescent="0.6">
      <c r="A1040" s="65"/>
      <c r="B1040" s="134"/>
      <c r="C1040" s="142"/>
      <c r="D1040" s="135"/>
      <c r="E1040" s="135"/>
      <c r="F1040" s="135"/>
      <c r="G1040" s="135"/>
      <c r="H1040" s="123"/>
      <c r="I1040" s="135"/>
      <c r="J1040" s="123"/>
      <c r="K1040" s="136"/>
      <c r="L1040" s="134"/>
      <c r="M1040" s="135"/>
      <c r="N1040" s="123"/>
      <c r="O1040" s="123"/>
      <c r="P1040" s="135"/>
      <c r="Q1040" s="135"/>
      <c r="R1040" s="123"/>
      <c r="S1040" s="123"/>
      <c r="T1040" s="135"/>
      <c r="U1040" s="135"/>
      <c r="V1040" s="123"/>
      <c r="W1040" s="41"/>
      <c r="X1040" s="136"/>
      <c r="Z1040" s="65"/>
      <c r="AA1040" s="63"/>
      <c r="AB1040" s="63"/>
      <c r="AC1040" s="63"/>
      <c r="AD1040" s="170"/>
      <c r="AE1040" s="222"/>
      <c r="AF1040" s="143"/>
      <c r="AG1040" s="171"/>
      <c r="AH1040" s="143"/>
      <c r="AI1040" s="171"/>
      <c r="AJ1040" s="172"/>
      <c r="AK1040" s="173"/>
      <c r="AL1040" s="143"/>
      <c r="AM1040" s="171"/>
      <c r="AN1040" s="143"/>
      <c r="AO1040" s="171"/>
      <c r="AP1040" s="174"/>
      <c r="AQ1040" s="173"/>
      <c r="AR1040" s="143"/>
      <c r="AS1040" s="171"/>
      <c r="AT1040" s="143"/>
      <c r="AU1040" s="171"/>
      <c r="AV1040" s="175"/>
    </row>
    <row r="1041" spans="1:74" x14ac:dyDescent="0.55000000000000004">
      <c r="B1041" s="44"/>
      <c r="C1041" s="44"/>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AE1041">
        <f>SUM(AD443:AD448)</f>
        <v>190</v>
      </c>
      <c r="AY1041" s="44" t="s">
        <v>474</v>
      </c>
      <c r="BB1041" s="44" t="s">
        <v>473</v>
      </c>
      <c r="BV1041">
        <f>SUM(BV442:BV1040)</f>
        <v>420271</v>
      </c>
    </row>
    <row r="1042" spans="1:74" x14ac:dyDescent="0.55000000000000004">
      <c r="B1042">
        <f>SUM(B554:B584)</f>
        <v>832</v>
      </c>
      <c r="AA1042" s="263">
        <f>+AA881-AA880</f>
        <v>82409</v>
      </c>
      <c r="AE1042">
        <f>SUM(AD797:AD1039)</f>
        <v>351300</v>
      </c>
      <c r="AG1042">
        <f>40317-40254</f>
        <v>63</v>
      </c>
      <c r="AI1042" s="236">
        <f>SUM(AI189:AI558)</f>
        <v>205</v>
      </c>
      <c r="AJ1042">
        <f>SUM(AI797:AI1039)</f>
        <v>9606</v>
      </c>
      <c r="AK1042">
        <f>SUM(AK907:AK1038)</f>
        <v>710</v>
      </c>
      <c r="AT1042" s="44">
        <f>SUM(AU908:AU1038)</f>
        <v>7258</v>
      </c>
      <c r="AU1042">
        <f>SUM(AU889:AU918)</f>
        <v>4396</v>
      </c>
      <c r="AV1042">
        <f>SUM(AU854:AU1039)</f>
        <v>11623</v>
      </c>
      <c r="AY1042" s="44">
        <f>SUM(AY359:AY413)</f>
        <v>69</v>
      </c>
      <c r="BB1042" s="44">
        <f>SUM(BB374:BB413)</f>
        <v>941</v>
      </c>
    </row>
    <row r="1043" spans="1:74" x14ac:dyDescent="0.55000000000000004">
      <c r="L1043">
        <f>SUM(L97:L1042)</f>
        <v>801124</v>
      </c>
      <c r="P1043">
        <f>SUM(P97:P1042)</f>
        <v>36385</v>
      </c>
      <c r="AD1043">
        <f>SUM(AD188:AD194)</f>
        <v>82</v>
      </c>
      <c r="AG1043">
        <f>840+40254</f>
        <v>41094</v>
      </c>
      <c r="AJ1043">
        <f>SUM(AI797:AI827)</f>
        <v>7081</v>
      </c>
      <c r="AV1043">
        <f>SUM(AU797:AU827)</f>
        <v>0</v>
      </c>
      <c r="AY1043" s="44" t="s">
        <v>685</v>
      </c>
    </row>
    <row r="1044" spans="1:74" ht="15" customHeight="1" x14ac:dyDescent="0.55000000000000004">
      <c r="A1044" s="119"/>
      <c r="D1044">
        <f>SUM(B229:B259)</f>
        <v>435</v>
      </c>
      <c r="Z1044" s="119"/>
      <c r="AA1044" s="119"/>
      <c r="AB1044" s="119"/>
      <c r="AC1044" s="119"/>
      <c r="AJ1044">
        <f>SUM(AI828:AI857)</f>
        <v>1483</v>
      </c>
      <c r="AV1044">
        <f>SUM(AU828:AU857)</f>
        <v>12</v>
      </c>
      <c r="AY1044" s="44">
        <f>SUM(AY581:AY1040)</f>
        <v>2560</v>
      </c>
    </row>
    <row r="1045" spans="1:74" x14ac:dyDescent="0.55000000000000004">
      <c r="AB1045" s="44" t="s">
        <v>827</v>
      </c>
      <c r="AD1045" s="44">
        <f>SUM(AD810:AD816)</f>
        <v>17671</v>
      </c>
      <c r="AH1045" s="4">
        <f>SUM(AD797:AD827)</f>
        <v>206192</v>
      </c>
      <c r="AI1045" s="5" t="s">
        <v>949</v>
      </c>
      <c r="AJ1045" s="4">
        <f>SUM(AI797:AI827)</f>
        <v>7081</v>
      </c>
      <c r="AN1045" s="227">
        <f>SUM(AK797:AK827)</f>
        <v>1</v>
      </c>
      <c r="AO1045" s="231" t="s">
        <v>949</v>
      </c>
      <c r="AP1045" s="227">
        <f>SUM(AO797:AO827)</f>
        <v>0</v>
      </c>
      <c r="AT1045" s="26">
        <f>SUM(AQ797:AQ827)</f>
        <v>2905</v>
      </c>
      <c r="AU1045" s="218" t="s">
        <v>949</v>
      </c>
      <c r="AV1045" s="26">
        <f>SUM(AU797:AU827)</f>
        <v>0</v>
      </c>
    </row>
    <row r="1046" spans="1:74" x14ac:dyDescent="0.55000000000000004">
      <c r="AH1046" s="4">
        <f>SUM(AD828:AD857)</f>
        <v>44357</v>
      </c>
      <c r="AI1046" s="5" t="s">
        <v>948</v>
      </c>
      <c r="AJ1046" s="4">
        <f>SUM(AI828:AI857)</f>
        <v>1483</v>
      </c>
      <c r="AN1046" s="227">
        <f>SUM(AK828:AK857)</f>
        <v>0</v>
      </c>
      <c r="AO1046" s="231" t="s">
        <v>948</v>
      </c>
      <c r="AP1046" s="227">
        <f>SUM(AO828:AO857)</f>
        <v>0</v>
      </c>
      <c r="AT1046" s="26">
        <f>SUM(AQ828:AQ857)</f>
        <v>92489</v>
      </c>
      <c r="AU1046" s="218" t="s">
        <v>948</v>
      </c>
      <c r="AV1046" s="26">
        <f>SUM(AU828:AU857)</f>
        <v>12</v>
      </c>
    </row>
    <row r="1047" spans="1:74" x14ac:dyDescent="0.55000000000000004">
      <c r="AH1047" s="4">
        <f>SUM(AD858:AD888)</f>
        <v>1728</v>
      </c>
      <c r="AI1047" s="5" t="s">
        <v>914</v>
      </c>
      <c r="AJ1047" s="4">
        <f>SUM(AI858:AI888)</f>
        <v>70</v>
      </c>
      <c r="AN1047" s="227">
        <f>SUM(AK858:AK888)</f>
        <v>1</v>
      </c>
      <c r="AO1047" s="231" t="s">
        <v>914</v>
      </c>
      <c r="AP1047" s="227">
        <f>SUM(AO858:AO888)</f>
        <v>0</v>
      </c>
      <c r="AT1047" s="26">
        <f>SUM(AQ858:AQ888)</f>
        <v>1917100</v>
      </c>
      <c r="AU1047" s="218" t="s">
        <v>914</v>
      </c>
      <c r="AV1047" s="26">
        <f>SUM(AU858:AU888)</f>
        <v>1390</v>
      </c>
    </row>
    <row r="1048" spans="1:74" x14ac:dyDescent="0.55000000000000004">
      <c r="AH1048" s="4">
        <f>SUM(AD889:AD918)</f>
        <v>5667</v>
      </c>
      <c r="AI1048" s="5" t="s">
        <v>947</v>
      </c>
      <c r="AJ1048" s="4">
        <f>SUM(AI889:AI918)</f>
        <v>23</v>
      </c>
      <c r="AN1048" s="227">
        <f>SUM(AK889:AK918)</f>
        <v>181</v>
      </c>
      <c r="AO1048" s="231" t="s">
        <v>947</v>
      </c>
      <c r="AP1048" s="227">
        <f>SUM(AO889:AO918)</f>
        <v>0</v>
      </c>
      <c r="AT1048" s="26">
        <f>SUM(AQ889:AQ918)</f>
        <v>1734300</v>
      </c>
      <c r="AU1048" s="218" t="s">
        <v>947</v>
      </c>
      <c r="AV1048" s="26">
        <f>SUM(AU889:AU918)</f>
        <v>4396</v>
      </c>
    </row>
    <row r="1049" spans="1:74" x14ac:dyDescent="0.55000000000000004">
      <c r="AH1049" s="4">
        <f>SUM(AD919:AD949)</f>
        <v>17832</v>
      </c>
      <c r="AI1049" s="5" t="s">
        <v>966</v>
      </c>
      <c r="AJ1049" s="4">
        <f>SUM(AI919:AI949)</f>
        <v>102</v>
      </c>
      <c r="AN1049" s="227">
        <f>SUM(AK919:AK949)</f>
        <v>527</v>
      </c>
      <c r="AO1049" s="231" t="s">
        <v>966</v>
      </c>
      <c r="AP1049" s="227">
        <f>SUM(AO919:AO949)</f>
        <v>6</v>
      </c>
      <c r="AT1049" s="26">
        <f>SUM(AQ919:AQ949)</f>
        <v>820902</v>
      </c>
      <c r="AU1049" s="218" t="s">
        <v>966</v>
      </c>
      <c r="AV1049" s="26">
        <f>SUM(AU919:AU949)</f>
        <v>2276</v>
      </c>
    </row>
    <row r="1050" spans="1:74" x14ac:dyDescent="0.55000000000000004">
      <c r="AH1050" s="4">
        <f>SUM(AD950:AD980)</f>
        <v>29892</v>
      </c>
      <c r="AI1050" s="5" t="s">
        <v>978</v>
      </c>
      <c r="AJ1050" s="4">
        <f>SUM(AI950:AI980)</f>
        <v>187</v>
      </c>
      <c r="AN1050" s="227">
        <f>SUM(AK950:AK980)</f>
        <v>2</v>
      </c>
      <c r="AO1050" s="231" t="s">
        <v>978</v>
      </c>
      <c r="AP1050" s="227">
        <f>SUM(AO950:AO980)</f>
        <v>0</v>
      </c>
      <c r="AT1050" s="26">
        <f>SUM(AQ950:AQ980)</f>
        <v>719844</v>
      </c>
      <c r="AU1050" s="218" t="s">
        <v>978</v>
      </c>
      <c r="AV1050" s="26">
        <f>SUM(AU950:AU980)</f>
        <v>987</v>
      </c>
    </row>
    <row r="1051" spans="1:74" x14ac:dyDescent="0.55000000000000004">
      <c r="AH1051" s="4">
        <f>SUM(AD981:AD1010)</f>
        <v>28866</v>
      </c>
      <c r="AI1051" s="5" t="s">
        <v>979</v>
      </c>
      <c r="AJ1051" s="4">
        <f>SUM(AI981:AI1010)</f>
        <v>471</v>
      </c>
      <c r="AN1051" s="227">
        <f>SUM(AK981:AK1010)</f>
        <v>0</v>
      </c>
      <c r="AO1051" s="231" t="s">
        <v>979</v>
      </c>
      <c r="AP1051" s="227">
        <f>SUM(AO981:AO1010)</f>
        <v>0</v>
      </c>
      <c r="AT1051" s="26">
        <f>SUM(AQ981:AQ1010)</f>
        <v>1153371</v>
      </c>
      <c r="AU1051" s="218" t="s">
        <v>979</v>
      </c>
      <c r="AV1051"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1"/>
  <sheetViews>
    <sheetView tabSelected="1" zoomScale="115" zoomScaleNormal="115" workbookViewId="0">
      <pane xSplit="3" ySplit="1" topLeftCell="Y789" activePane="bottomRight" state="frozen"/>
      <selection pane="topRight" activeCell="C1" sqref="C1"/>
      <selection pane="bottomLeft" activeCell="A2" sqref="A2"/>
      <selection pane="bottomRight" activeCell="Y799" sqref="Y79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c r="C800" s="114"/>
      <c r="J800" s="265"/>
      <c r="AG800" s="266"/>
      <c r="AH800" s="114"/>
      <c r="AI800" s="267"/>
      <c r="AJ800" s="267"/>
      <c r="AL800" s="267"/>
    </row>
    <row r="801" spans="2:39" s="100" customFormat="1" ht="17.5" customHeight="1" x14ac:dyDescent="0.55000000000000004">
      <c r="B801" s="265"/>
      <c r="C801" s="114"/>
      <c r="J801" s="265"/>
      <c r="AG801" s="266"/>
      <c r="AH801" s="114"/>
      <c r="AI801" s="267"/>
      <c r="AJ801" s="267"/>
      <c r="AL801" s="267"/>
    </row>
    <row r="802" spans="2:39" ht="17.5" customHeight="1" x14ac:dyDescent="0.55000000000000004">
      <c r="B802" s="242"/>
      <c r="C802" s="1"/>
      <c r="E802" s="258"/>
      <c r="J802" s="242"/>
      <c r="AH802" s="1"/>
      <c r="AI802" s="243"/>
      <c r="AJ802" s="243"/>
    </row>
    <row r="803" spans="2:39" x14ac:dyDescent="0.55000000000000004">
      <c r="B803" s="219"/>
      <c r="C803" s="1"/>
      <c r="AH803" s="249">
        <v>1</v>
      </c>
    </row>
    <row r="804" spans="2:39" s="241" customFormat="1" ht="5" customHeight="1" x14ac:dyDescent="0.55000000000000004">
      <c r="B804" s="240"/>
      <c r="C804" s="239"/>
      <c r="AG804" s="4"/>
    </row>
    <row r="805" spans="2:39" ht="5.5" customHeight="1" x14ac:dyDescent="0.55000000000000004">
      <c r="B805" s="4"/>
      <c r="C805" s="1"/>
    </row>
    <row r="806" spans="2:39" x14ac:dyDescent="0.55000000000000004">
      <c r="B806">
        <f>SUM(B2:B805)</f>
        <v>23204</v>
      </c>
      <c r="C806" s="1" t="s">
        <v>348</v>
      </c>
      <c r="D806" s="26">
        <f t="shared" ref="D806:J806" si="236">SUM(D2:D805)</f>
        <v>5034</v>
      </c>
      <c r="E806" s="26">
        <f t="shared" si="236"/>
        <v>5449</v>
      </c>
      <c r="F806" s="26">
        <f t="shared" si="236"/>
        <v>1716</v>
      </c>
      <c r="G806">
        <f t="shared" si="236"/>
        <v>1030</v>
      </c>
      <c r="H806">
        <f t="shared" si="236"/>
        <v>1710</v>
      </c>
      <c r="I806" s="26">
        <f t="shared" si="236"/>
        <v>2445</v>
      </c>
      <c r="J806" s="26">
        <f t="shared" si="236"/>
        <v>5820</v>
      </c>
      <c r="K806">
        <f t="shared" ref="K806:AF806" si="237">SUM(K2:K805)</f>
        <v>1111</v>
      </c>
      <c r="L806">
        <f t="shared" si="237"/>
        <v>16</v>
      </c>
      <c r="M806">
        <f t="shared" si="237"/>
        <v>139</v>
      </c>
      <c r="N806">
        <f t="shared" si="237"/>
        <v>109</v>
      </c>
      <c r="O806" s="26">
        <f t="shared" si="237"/>
        <v>492</v>
      </c>
      <c r="P806">
        <f t="shared" si="237"/>
        <v>22</v>
      </c>
      <c r="Q806">
        <f t="shared" si="237"/>
        <v>26</v>
      </c>
      <c r="R806">
        <f t="shared" si="237"/>
        <v>223</v>
      </c>
      <c r="S806">
        <f t="shared" si="237"/>
        <v>149</v>
      </c>
      <c r="T806">
        <f t="shared" si="237"/>
        <v>134</v>
      </c>
      <c r="U806">
        <f t="shared" si="237"/>
        <v>152</v>
      </c>
      <c r="V806">
        <f t="shared" si="237"/>
        <v>391</v>
      </c>
      <c r="W806">
        <f t="shared" si="237"/>
        <v>36</v>
      </c>
      <c r="X806">
        <f t="shared" si="237"/>
        <v>75</v>
      </c>
      <c r="Y806">
        <f t="shared" si="237"/>
        <v>270</v>
      </c>
      <c r="Z806">
        <f t="shared" si="237"/>
        <v>319</v>
      </c>
      <c r="AA806">
        <f t="shared" si="237"/>
        <v>1</v>
      </c>
      <c r="AB806">
        <f t="shared" si="237"/>
        <v>571</v>
      </c>
      <c r="AC806">
        <f t="shared" si="237"/>
        <v>76</v>
      </c>
      <c r="AD806">
        <f t="shared" si="237"/>
        <v>855</v>
      </c>
      <c r="AF806">
        <f t="shared" si="237"/>
        <v>645</v>
      </c>
      <c r="AM806" s="243"/>
    </row>
    <row r="807" spans="2:39" x14ac:dyDescent="0.55000000000000004">
      <c r="C807" s="1"/>
    </row>
    <row r="808" spans="2:39" ht="5" customHeight="1" x14ac:dyDescent="0.55000000000000004">
      <c r="C808" s="1"/>
    </row>
    <row r="811" spans="2:39" x14ac:dyDescent="0.55000000000000004">
      <c r="B811" s="219"/>
      <c r="K81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4"/>
  <sheetViews>
    <sheetView topLeftCell="A2" workbookViewId="0">
      <pane xSplit="2" ySplit="2" topLeftCell="C836" activePane="bottomRight" state="frozen"/>
      <selection activeCell="O24" sqref="O24"/>
      <selection pane="topRight" activeCell="O24" sqref="O24"/>
      <selection pane="bottomLeft" activeCell="O24" sqref="O24"/>
      <selection pane="bottomRight" activeCell="C841" sqref="C84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0" si="350">+A804+1</f>
        <v>807</v>
      </c>
      <c r="B805" s="228"/>
      <c r="C805" s="44"/>
      <c r="D805" t="s">
        <v>333</v>
      </c>
      <c r="E805">
        <v>24</v>
      </c>
      <c r="F805">
        <f t="shared" ref="F805:F840"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c r="I840" s="227">
        <f t="shared" ref="I840" si="530">+I838+H840</f>
        <v>1380</v>
      </c>
      <c r="J840" s="119"/>
      <c r="K840" s="232">
        <f t="shared" ref="K840" si="531">+K838+J840</f>
        <v>977</v>
      </c>
      <c r="L840" s="232">
        <f t="shared" ref="L840" si="532">+L838+J840</f>
        <v>78</v>
      </c>
      <c r="M840" s="4"/>
      <c r="N840" s="232">
        <f t="shared" ref="N840" si="533">+N838+M840</f>
        <v>3</v>
      </c>
      <c r="O840" s="273"/>
      <c r="P840" s="119"/>
      <c r="Q840" s="5"/>
      <c r="R840" s="248">
        <f t="shared" ref="R840" si="534">+R838+Q840</f>
        <v>352</v>
      </c>
      <c r="S840" s="218">
        <f t="shared" ref="S840" si="535">+S838+Q840</f>
        <v>591</v>
      </c>
      <c r="T840" s="233">
        <f t="shared" ref="T840" si="536">+T838+O840-P840-Q840</f>
        <v>4171</v>
      </c>
      <c r="U840" s="250">
        <f t="shared" ref="U840" si="537">+G840</f>
        <v>44860</v>
      </c>
      <c r="V840" s="4">
        <f t="shared" ref="V840" si="538">+H840</f>
        <v>0</v>
      </c>
      <c r="W840" s="26">
        <f t="shared" ref="W840" si="539">+I840</f>
        <v>1380</v>
      </c>
      <c r="X840" s="233">
        <f t="shared" ref="X840" si="540">+X838+V840-J840</f>
        <v>399</v>
      </c>
      <c r="Y840" s="4">
        <f t="shared" ref="Y840" si="541">+O840</f>
        <v>0</v>
      </c>
      <c r="Z840" s="230">
        <f t="shared" ref="Z840" si="542">+Z838+Y840-P840-Q840</f>
        <v>4171</v>
      </c>
    </row>
    <row r="841" spans="1:26" ht="24" customHeight="1" x14ac:dyDescent="0.55000000000000004">
      <c r="B841" s="228"/>
      <c r="C841" s="44"/>
      <c r="G841" s="1"/>
      <c r="H841" s="119"/>
      <c r="I841" s="227"/>
      <c r="J841" s="119"/>
      <c r="K841" s="232"/>
      <c r="L841" s="271"/>
      <c r="M841" s="4"/>
      <c r="N841" s="232"/>
      <c r="O841" s="119"/>
      <c r="P841" s="119"/>
      <c r="Q841" s="5"/>
      <c r="R841" s="248"/>
      <c r="S841" s="218"/>
      <c r="T841" s="233"/>
      <c r="U841" s="250"/>
      <c r="V841" s="4"/>
      <c r="W841" s="26"/>
      <c r="X841" s="233"/>
      <c r="Y841" s="4"/>
      <c r="Z841" s="230"/>
    </row>
    <row r="842" spans="1:26" ht="24" customHeight="1" x14ac:dyDescent="0.55000000000000004">
      <c r="B842" s="228"/>
      <c r="C842" s="44"/>
      <c r="G842" s="1"/>
      <c r="H842" s="119"/>
      <c r="I842" s="227"/>
      <c r="J842" s="119"/>
      <c r="K842" s="232"/>
      <c r="L842" s="271"/>
      <c r="M842" s="4"/>
      <c r="N842" s="232"/>
      <c r="O842" s="119"/>
      <c r="P842" s="119"/>
      <c r="Q842" s="5"/>
      <c r="R842" s="248"/>
      <c r="S842" s="218"/>
      <c r="T842" s="233"/>
      <c r="U842" s="250"/>
      <c r="V842" s="4"/>
      <c r="W842" s="26"/>
      <c r="X842" s="233"/>
      <c r="Y842" s="4"/>
      <c r="Z842" s="230"/>
    </row>
    <row r="843" spans="1:26" x14ac:dyDescent="0.55000000000000004">
      <c r="B843" s="228"/>
      <c r="C843" s="44"/>
      <c r="G843" s="1"/>
      <c r="H843" s="44"/>
      <c r="J843" s="44"/>
      <c r="K843" s="256"/>
      <c r="L843" s="256"/>
      <c r="N843" s="256"/>
      <c r="O843" s="44"/>
      <c r="Q843" s="34"/>
      <c r="R843" s="257"/>
      <c r="S843" s="34"/>
      <c r="T843" s="44"/>
      <c r="U843" s="1"/>
    </row>
    <row r="844"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2022-10-27T11:25:20Z</dcterms:modified>
</cp:coreProperties>
</file>