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3DD8C410-BCDE-49CD-8684-FFEE21704257}" xr6:coauthVersionLast="47" xr6:coauthVersionMax="47" xr10:uidLastSave="{00000000-0000-0000-0000-000000000000}"/>
  <bookViews>
    <workbookView xWindow="-110" yWindow="-110" windowWidth="19420" windowHeight="9800" tabRatio="736" firstSheet="2" activeTab="4"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14" i="2" l="1"/>
  <c r="AE1014" i="2"/>
  <c r="AB1014" i="2"/>
  <c r="AA1014" i="2"/>
  <c r="Z1014" i="2"/>
  <c r="Y1014" i="2"/>
  <c r="X1014" i="2"/>
  <c r="W1014" i="2"/>
  <c r="P1014" i="2"/>
  <c r="O1014" i="2"/>
  <c r="I1014" i="2" s="1"/>
  <c r="M1014" i="2"/>
  <c r="K1014" i="2"/>
  <c r="H1014" i="2"/>
  <c r="CU1013" i="5"/>
  <c r="CT1013" i="5"/>
  <c r="CS1013" i="5"/>
  <c r="CR1013" i="5"/>
  <c r="CQ1013" i="5"/>
  <c r="CP1013" i="5"/>
  <c r="CO1013" i="5"/>
  <c r="CN1013" i="5"/>
  <c r="CM1013" i="5"/>
  <c r="CL1013" i="5"/>
  <c r="CK1013" i="5"/>
  <c r="CJ1013" i="5"/>
  <c r="CI1013" i="5"/>
  <c r="CH1013" i="5"/>
  <c r="CG1013" i="5"/>
  <c r="CF1013" i="5"/>
  <c r="CE1013" i="5"/>
  <c r="CD1013" i="5"/>
  <c r="CC1013" i="5"/>
  <c r="CB1013" i="5"/>
  <c r="CA1013" i="5"/>
  <c r="BZ1013" i="5"/>
  <c r="BY1013" i="5"/>
  <c r="BX1013" i="5"/>
  <c r="BV1013" i="5"/>
  <c r="BW1013" i="5" s="1"/>
  <c r="BT1013" i="5"/>
  <c r="BS1013" i="5"/>
  <c r="BR1013" i="5"/>
  <c r="BQ1013" i="5"/>
  <c r="BM1013" i="5"/>
  <c r="BK1013" i="5" s="1"/>
  <c r="BL1013" i="5"/>
  <c r="BP1013" i="5" s="1"/>
  <c r="BI1013" i="5"/>
  <c r="BG1013" i="5" s="1"/>
  <c r="BH1013" i="5"/>
  <c r="BF1013" i="5"/>
  <c r="BE1013" i="5"/>
  <c r="BJ1013" i="5" s="1"/>
  <c r="BN1013" i="5" s="1"/>
  <c r="BD1013" i="5"/>
  <c r="BC1013" i="5"/>
  <c r="BA1013" i="5"/>
  <c r="AZ1013" i="5"/>
  <c r="AX1013" i="5"/>
  <c r="AW1013" i="5"/>
  <c r="Y1013" i="5"/>
  <c r="AU1013" i="5"/>
  <c r="AS1013" i="5"/>
  <c r="AQ1013" i="5"/>
  <c r="AO1013" i="5"/>
  <c r="AM1013" i="5"/>
  <c r="AK1013" i="5"/>
  <c r="AI1013" i="5"/>
  <c r="AG1013" i="5"/>
  <c r="AD1013" i="5"/>
  <c r="AE1013" i="5" s="1"/>
  <c r="AC1013" i="5"/>
  <c r="AB1013" i="5"/>
  <c r="AA1013" i="5"/>
  <c r="Z1013" i="5"/>
  <c r="C1013" i="5"/>
  <c r="D1013" i="5" s="1"/>
  <c r="AK776" i="7"/>
  <c r="AJ776" i="7"/>
  <c r="AH776" i="7"/>
  <c r="J776" i="7"/>
  <c r="B776" i="7" s="1"/>
  <c r="AL776" i="7" s="1"/>
  <c r="AI776" i="7" s="1"/>
  <c r="Y817" i="6"/>
  <c r="Z817" i="6" s="1"/>
  <c r="X817" i="6"/>
  <c r="V817" i="6"/>
  <c r="U817" i="6"/>
  <c r="T817" i="6"/>
  <c r="S817" i="6"/>
  <c r="R817" i="6"/>
  <c r="N817" i="6"/>
  <c r="L817" i="6"/>
  <c r="K817" i="6"/>
  <c r="I817" i="6"/>
  <c r="W817" i="6" s="1"/>
  <c r="F817" i="6"/>
  <c r="A817" i="6"/>
  <c r="P1013" i="2"/>
  <c r="Z1012" i="5"/>
  <c r="CN1012" i="5" s="1"/>
  <c r="CS1012" i="5"/>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O1013" i="2"/>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AI775" i="7" s="1"/>
  <c r="Y816" i="6"/>
  <c r="V816" i="6"/>
  <c r="U816" i="6"/>
  <c r="CU1011" i="5"/>
  <c r="CR1011" i="5"/>
  <c r="CL1011" i="5"/>
  <c r="CJ1011" i="5"/>
  <c r="CI1011" i="5"/>
  <c r="CF1011" i="5"/>
  <c r="CE1011" i="5"/>
  <c r="CD1011" i="5"/>
  <c r="CC1011" i="5"/>
  <c r="CB1011" i="5"/>
  <c r="CA1011" i="5"/>
  <c r="BZ1011" i="5"/>
  <c r="BY1011" i="5"/>
  <c r="BX1011" i="5"/>
  <c r="BT1011" i="5"/>
  <c r="BS1011" i="5"/>
  <c r="BR1011" i="5"/>
  <c r="BQ1011" i="5"/>
  <c r="BM1011" i="5"/>
  <c r="BL1011" i="5"/>
  <c r="BK1011" i="5" s="1"/>
  <c r="BH1011" i="5"/>
  <c r="BF1011" i="5"/>
  <c r="AX1011" i="5"/>
  <c r="AF1008" i="2"/>
  <c r="AF1009" i="2"/>
  <c r="AF1010" i="2"/>
  <c r="AF1011" i="2"/>
  <c r="AF1012" i="2"/>
  <c r="AE1012" i="2"/>
  <c r="AA1012" i="2"/>
  <c r="Z1012" i="2"/>
  <c r="X1012" i="2"/>
  <c r="W1012" i="2"/>
  <c r="P1012" i="2"/>
  <c r="AU1011" i="5"/>
  <c r="CH1011" i="5" s="1"/>
  <c r="AS1011" i="5"/>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AI774" i="7" s="1"/>
  <c r="Y815" i="6"/>
  <c r="V815" i="6"/>
  <c r="U815" i="6"/>
  <c r="CR1010" i="5"/>
  <c r="CO1010" i="5"/>
  <c r="CL1010" i="5"/>
  <c r="CI1010" i="5"/>
  <c r="CF1010" i="5"/>
  <c r="CE1010" i="5"/>
  <c r="CD1010" i="5"/>
  <c r="CC1010" i="5"/>
  <c r="CB1010" i="5"/>
  <c r="CA1010" i="5"/>
  <c r="BZ1010" i="5"/>
  <c r="BY1010" i="5"/>
  <c r="BX1010" i="5"/>
  <c r="BV1010" i="5"/>
  <c r="BT1010" i="5"/>
  <c r="BS1010" i="5"/>
  <c r="BR1010" i="5"/>
  <c r="BQ1010" i="5"/>
  <c r="BM1010" i="5"/>
  <c r="BK1010" i="5" s="1"/>
  <c r="BL1010" i="5"/>
  <c r="BH1010" i="5"/>
  <c r="BF1010" i="5"/>
  <c r="AX1010" i="5"/>
  <c r="AU1010" i="5"/>
  <c r="CT1010" i="5" s="1"/>
  <c r="AS1010" i="5"/>
  <c r="CU1010" i="5" s="1"/>
  <c r="AQ1010" i="5"/>
  <c r="CS1010" i="5" s="1"/>
  <c r="AO1010" i="5"/>
  <c r="AM1010" i="5"/>
  <c r="AK1010" i="5"/>
  <c r="AI1010" i="5"/>
  <c r="CQ1010" i="5" s="1"/>
  <c r="AG1010" i="5"/>
  <c r="CK1010" i="5" s="1"/>
  <c r="AD1010" i="5"/>
  <c r="AC1010" i="5"/>
  <c r="AB1010" i="5"/>
  <c r="AA1010" i="5"/>
  <c r="Z1010" i="5"/>
  <c r="BE1010" i="5" s="1"/>
  <c r="BJ1010" i="5" s="1"/>
  <c r="BN1010" i="5" s="1"/>
  <c r="AK773" i="7"/>
  <c r="AJ773" i="7"/>
  <c r="AH773" i="7"/>
  <c r="J773" i="7"/>
  <c r="B773" i="7" s="1"/>
  <c r="AL773" i="7" s="1"/>
  <c r="AI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BO1013" i="5" l="1"/>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28" i="5" l="1"/>
  <c r="AP1028" i="5"/>
  <c r="CS981" i="5"/>
  <c r="AT1028" i="5"/>
  <c r="CO981" i="5"/>
  <c r="AH1028" i="5"/>
  <c r="CT981" i="5"/>
  <c r="AV1028" i="5"/>
  <c r="CM981" i="5"/>
  <c r="AJ1028"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27" i="5" l="1"/>
  <c r="AP1027" i="5"/>
  <c r="AH1027" i="5"/>
  <c r="CG950" i="5"/>
  <c r="AT1027" i="5"/>
  <c r="CH950" i="5"/>
  <c r="AV1027" i="5"/>
  <c r="CM950" i="5"/>
  <c r="AJ1027"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26" i="5" l="1"/>
  <c r="AT1026" i="5"/>
  <c r="AV1026" i="5"/>
  <c r="AP1026" i="5"/>
  <c r="AJ1026" i="5"/>
  <c r="AN1026"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25" i="5"/>
  <c r="BE919" i="5"/>
  <c r="BJ919" i="5" s="1"/>
  <c r="BN919" i="5" s="1"/>
  <c r="BE921" i="5"/>
  <c r="BJ921" i="5" s="1"/>
  <c r="BN921" i="5" s="1"/>
  <c r="BK920" i="5"/>
  <c r="CG920" i="5"/>
  <c r="AP1024"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19"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19"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15"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25"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25" i="5" l="1"/>
  <c r="CQ889" i="5"/>
  <c r="AJ1025" i="5"/>
  <c r="AT1025" i="5"/>
  <c r="CK889" i="5"/>
  <c r="CS889" i="5"/>
  <c r="AU1019" i="5"/>
  <c r="CJ889" i="5"/>
  <c r="AH1025"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24" i="5" l="1"/>
  <c r="AN1023"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19"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24" i="5" l="1"/>
  <c r="AT1024" i="5"/>
  <c r="AV1024" i="5"/>
  <c r="CK858" i="5"/>
  <c r="BV858" i="5"/>
  <c r="AH1024"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19"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19"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20" i="5"/>
  <c r="AE839" i="2"/>
  <c r="AA839" i="2"/>
  <c r="Z839" i="2"/>
  <c r="X839" i="2"/>
  <c r="W839" i="2"/>
  <c r="P839" i="2"/>
  <c r="O783" i="7"/>
  <c r="G783"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23"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23" i="5" l="1"/>
  <c r="AJ1023" i="5"/>
  <c r="AT1023" i="5"/>
  <c r="AV1021" i="5"/>
  <c r="AV1023" i="5"/>
  <c r="CK828" i="5"/>
  <c r="AJ1021"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22"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22" i="5" l="1"/>
  <c r="AT1022" i="5"/>
  <c r="AJ1022" i="5"/>
  <c r="AP1022" i="5"/>
  <c r="AH1022" i="5"/>
  <c r="AV1022" i="5"/>
  <c r="CK797" i="5"/>
  <c r="AJ1020" i="5"/>
  <c r="AV1020"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19" i="5"/>
  <c r="AJ1019"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05" i="6"/>
  <c r="F807" i="6" s="1"/>
  <c r="F809" i="6" s="1"/>
  <c r="F811" i="6" s="1"/>
  <c r="F813" i="6" s="1"/>
  <c r="F815"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19"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21" i="5"/>
  <c r="AS581" i="5"/>
  <c r="CU581" i="5" s="1"/>
  <c r="AG581" i="5"/>
  <c r="CK581" i="5" s="1"/>
  <c r="X783"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83"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83"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83"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18"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18"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19" i="5"/>
  <c r="CL378" i="5" l="1"/>
  <c r="CI378" i="5"/>
  <c r="CE378" i="5"/>
  <c r="CD378" i="5"/>
  <c r="CC378" i="5"/>
  <c r="CB378" i="5"/>
  <c r="CA378" i="5"/>
  <c r="BZ378" i="5"/>
  <c r="BY378" i="5"/>
  <c r="BX378" i="5"/>
  <c r="BT378" i="5"/>
  <c r="BS378" i="5"/>
  <c r="BR378" i="5"/>
  <c r="BQ378" i="5"/>
  <c r="BL378" i="5"/>
  <c r="BM378" i="5"/>
  <c r="BH378" i="5"/>
  <c r="BF378" i="5"/>
  <c r="BB1019"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05" i="6"/>
  <c r="L807" i="6" s="1"/>
  <c r="L809" i="6" s="1"/>
  <c r="L811" i="6" s="1"/>
  <c r="L813" i="6" s="1"/>
  <c r="L815" i="6" s="1"/>
  <c r="R804" i="6"/>
  <c r="R806" i="6" s="1"/>
  <c r="R808" i="6" s="1"/>
  <c r="R810" i="6" s="1"/>
  <c r="R812" i="6" s="1"/>
  <c r="R814" i="6" s="1"/>
  <c r="R816" i="6" s="1"/>
  <c r="R805" i="6"/>
  <c r="R807" i="6" s="1"/>
  <c r="R809" i="6" s="1"/>
  <c r="R811" i="6" s="1"/>
  <c r="R813" i="6" s="1"/>
  <c r="R815"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83"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83" i="7"/>
  <c r="AD783" i="7"/>
  <c r="AB783" i="7"/>
  <c r="Y783" i="7"/>
  <c r="N783" i="7"/>
  <c r="E783"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88"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21"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05" i="6"/>
  <c r="S807" i="6" s="1"/>
  <c r="S809" i="6" s="1"/>
  <c r="S811" i="6" s="1"/>
  <c r="S813" i="6" s="1"/>
  <c r="S815"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05" i="6"/>
  <c r="K807" i="6" s="1"/>
  <c r="K809" i="6" s="1"/>
  <c r="K811" i="6" s="1"/>
  <c r="K813" i="6" s="1"/>
  <c r="K815" i="6" s="1"/>
  <c r="N804" i="6"/>
  <c r="N806" i="6" s="1"/>
  <c r="N808" i="6" s="1"/>
  <c r="N810" i="6" s="1"/>
  <c r="N812" i="6" s="1"/>
  <c r="N814" i="6" s="1"/>
  <c r="N816" i="6" s="1"/>
  <c r="N805" i="6"/>
  <c r="N807" i="6" s="1"/>
  <c r="N809" i="6" s="1"/>
  <c r="N811" i="6" s="1"/>
  <c r="N813" i="6" s="1"/>
  <c r="N815" i="6" s="1"/>
  <c r="T804" i="6"/>
  <c r="T806" i="6" s="1"/>
  <c r="T808" i="6" s="1"/>
  <c r="T810" i="6" s="1"/>
  <c r="T812" i="6" s="1"/>
  <c r="T814" i="6" s="1"/>
  <c r="T816" i="6" s="1"/>
  <c r="T805" i="6"/>
  <c r="T807" i="6" s="1"/>
  <c r="T809" i="6" s="1"/>
  <c r="T811" i="6" s="1"/>
  <c r="T813" i="6" s="1"/>
  <c r="T815"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05" i="6"/>
  <c r="X807" i="6" s="1"/>
  <c r="X809" i="6" s="1"/>
  <c r="X811" i="6" s="1"/>
  <c r="X813" i="6" s="1"/>
  <c r="X815"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05" i="6"/>
  <c r="Z807" i="6" s="1"/>
  <c r="Z809" i="6" s="1"/>
  <c r="Z811" i="6" s="1"/>
  <c r="Z813" i="6" s="1"/>
  <c r="Z815"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19"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20"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20"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12" i="5" l="1"/>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83" i="7"/>
  <c r="T783" i="7"/>
  <c r="R783" i="7"/>
  <c r="Z783" i="7"/>
  <c r="AC783"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83" i="7"/>
  <c r="AK371" i="7"/>
  <c r="S783" i="7"/>
  <c r="B371" i="7"/>
  <c r="AL371" i="7" s="1"/>
  <c r="U783"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83" i="7"/>
  <c r="K783" i="7"/>
  <c r="AK392" i="7"/>
  <c r="I783"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Y1013" i="2" l="1"/>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83" i="7"/>
  <c r="AK536" i="7"/>
  <c r="H783" i="7"/>
  <c r="AJ536" i="7"/>
  <c r="B536" i="7"/>
  <c r="AL536" i="7" s="1"/>
  <c r="L783"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AB1010" i="2"/>
  <c r="W579" i="6"/>
  <c r="I580" i="6"/>
  <c r="AB1013" i="2" l="1"/>
  <c r="I1013" i="2"/>
  <c r="AB1012" i="2"/>
  <c r="I1012" i="2"/>
  <c r="AB1011" i="2"/>
  <c r="I1011" i="2"/>
  <c r="W580" i="6"/>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83" i="7"/>
  <c r="B573" i="7"/>
  <c r="AL573" i="7" s="1"/>
  <c r="AK573" i="7"/>
  <c r="B783"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5" i="6" s="1"/>
  <c r="W810" i="6"/>
  <c r="I812" i="6"/>
  <c r="W812" i="6" l="1"/>
  <c r="I814" i="6"/>
  <c r="W814" i="6" l="1"/>
  <c r="I816" i="6"/>
  <c r="W816" i="6" s="1"/>
</calcChain>
</file>

<file path=xl/sharedStrings.xml><?xml version="1.0" encoding="utf-8"?>
<sst xmlns="http://schemas.openxmlformats.org/spreadsheetml/2006/main" count="1367" uniqueCount="980">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</sst>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8" xfId="0" applyBorder="1" applyAlignment="1">
      <alignment horizontal="center" vertical="center"/>
    </xf>
    <xf numFmtId="0" fontId="0" fillId="0" borderId="12" xfId="0"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国家衛健委発表に基づく感染状況!$AE$374:$AE$1017</c:f>
              <c:numCache>
                <c:formatCode>m"月"d"日"</c:formatCode>
                <c:ptCount val="64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numCache>
            </c:numRef>
          </c:cat>
          <c:val>
            <c:numRef>
              <c:f>国家衛健委発表に基づく感染状況!$AF$374:$AF$1017</c:f>
              <c:numCache>
                <c:formatCode>#,##0_);[Red]\(#,##0\)</c:formatCode>
                <c:ptCount val="64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香港マカオ台湾の患者・海外輸入症例・無症状病原体保有者!$CN$189:$CN$1017</c:f>
              <c:numCache>
                <c:formatCode>m"月"d"日"</c:formatCode>
                <c:ptCount val="8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numCache>
            </c:numRef>
          </c:cat>
          <c:val>
            <c:numRef>
              <c:f>香港マカオ台湾の患者・海外輸入症例・無症状病原体保有者!$CO$189:$CO$1017</c:f>
              <c:numCache>
                <c:formatCode>General</c:formatCode>
                <c:ptCount val="82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省市別輸入症例数変化!$C$2:$C$780</c:f>
              <c:numCache>
                <c:formatCode>m"月"d"日"</c:formatCode>
                <c:ptCount val="7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numCache>
            </c:numRef>
          </c:cat>
          <c:val>
            <c:numRef>
              <c:f>省市別輸入症例数変化!$D$2:$D$780</c:f>
              <c:numCache>
                <c:formatCode>General</c:formatCode>
                <c:ptCount val="779"/>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省市別輸入症例数変化!$C$2:$C$780</c:f>
              <c:numCache>
                <c:formatCode>m"月"d"日"</c:formatCode>
                <c:ptCount val="7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numCache>
            </c:numRef>
          </c:cat>
          <c:val>
            <c:numRef>
              <c:f>省市別輸入症例数変化!$E$2:$E$780</c:f>
              <c:numCache>
                <c:formatCode>General</c:formatCode>
                <c:ptCount val="779"/>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省市別輸入症例数変化!$C$2:$C$780</c:f>
              <c:numCache>
                <c:formatCode>m"月"d"日"</c:formatCode>
                <c:ptCount val="7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numCache>
            </c:numRef>
          </c:cat>
          <c:val>
            <c:numRef>
              <c:f>省市別輸入症例数変化!$F$2:$F$780</c:f>
              <c:numCache>
                <c:formatCode>General</c:formatCode>
                <c:ptCount val="779"/>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省市別輸入症例数変化!$C$2:$C$780</c:f>
              <c:numCache>
                <c:formatCode>m"月"d"日"</c:formatCode>
                <c:ptCount val="7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numCache>
            </c:numRef>
          </c:cat>
          <c:val>
            <c:numRef>
              <c:f>省市別輸入症例数変化!$G$2:$G$780</c:f>
              <c:numCache>
                <c:formatCode>General</c:formatCode>
                <c:ptCount val="779"/>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省市別輸入症例数変化!$C$2:$C$780</c:f>
              <c:numCache>
                <c:formatCode>m"月"d"日"</c:formatCode>
                <c:ptCount val="7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numCache>
            </c:numRef>
          </c:cat>
          <c:val>
            <c:numRef>
              <c:f>省市別輸入症例数変化!$H$2:$H$780</c:f>
              <c:numCache>
                <c:formatCode>General</c:formatCode>
                <c:ptCount val="779"/>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省市別輸入症例数変化!$C$2:$C$780</c:f>
              <c:numCache>
                <c:formatCode>m"月"d"日"</c:formatCode>
                <c:ptCount val="7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numCache>
            </c:numRef>
          </c:cat>
          <c:val>
            <c:numRef>
              <c:f>省市別輸入症例数変化!$I$2:$I$780</c:f>
              <c:numCache>
                <c:formatCode>General</c:formatCode>
                <c:ptCount val="779"/>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省市別輸入症例数変化!$C$2:$C$780</c:f>
              <c:numCache>
                <c:formatCode>m"月"d"日"</c:formatCode>
                <c:ptCount val="7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numCache>
            </c:numRef>
          </c:cat>
          <c:val>
            <c:numRef>
              <c:f>省市別輸入症例数変化!$J$2:$J$780</c:f>
              <c:numCache>
                <c:formatCode>0_);[Red]\(0\)</c:formatCode>
                <c:ptCount val="779"/>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香港マカオ台湾の患者・海外輸入症例・無症状病原体保有者!$AX$169:$AX$1017</c:f>
              <c:numCache>
                <c:formatCode>m"月"d"日"</c:formatCode>
                <c:ptCount val="84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numCache>
            </c:numRef>
          </c:cat>
          <c:val>
            <c:numRef>
              <c:f>香港マカオ台湾の患者・海外輸入症例・無症状病原体保有者!$AY$169:$AY$1017</c:f>
              <c:numCache>
                <c:formatCode>General</c:formatCode>
                <c:ptCount val="849"/>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香港マカオ台湾の患者・海外輸入症例・無症状病原体保有者!$AX$169:$AX$1017</c:f>
              <c:numCache>
                <c:formatCode>m"月"d"日"</c:formatCode>
                <c:ptCount val="84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numCache>
            </c:numRef>
          </c:cat>
          <c:val>
            <c:numRef>
              <c:f>香港マカオ台湾の患者・海外輸入症例・無症状病原体保有者!$BB$169:$BB$1017</c:f>
              <c:numCache>
                <c:formatCode>General</c:formatCode>
                <c:ptCount val="849"/>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香港マカオ台湾の患者・海外輸入症例・無症状病原体保有者!$AX$169:$AX$1017</c:f>
              <c:numCache>
                <c:formatCode>m"月"d"日"</c:formatCode>
                <c:ptCount val="84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numCache>
            </c:numRef>
          </c:cat>
          <c:val>
            <c:numRef>
              <c:f>香港マカオ台湾の患者・海外輸入症例・無症状病原体保有者!$AZ$169:$AZ$1017</c:f>
              <c:numCache>
                <c:formatCode>General</c:formatCode>
                <c:ptCount val="849"/>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香港マカオ台湾の患者・海外輸入症例・無症状病原体保有者!$AX$169:$AX$1017</c:f>
              <c:numCache>
                <c:formatCode>m"月"d"日"</c:formatCode>
                <c:ptCount val="849"/>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numCache>
            </c:numRef>
          </c:cat>
          <c:val>
            <c:numRef>
              <c:f>香港マカオ台湾の患者・海外輸入症例・無症状病原体保有者!$BC$169:$BC$1017</c:f>
              <c:numCache>
                <c:formatCode>General</c:formatCode>
                <c:ptCount val="849"/>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香港マカオ台湾の患者・海外輸入症例・無症状病原体保有者!$CR$485:$CR$1017</c:f>
              <c:numCache>
                <c:formatCode>m"月"d"日"</c:formatCode>
                <c:ptCount val="53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numCache>
            </c:numRef>
          </c:cat>
          <c:val>
            <c:numRef>
              <c:f>香港マカオ台湾の患者・海外輸入症例・無症状病原体保有者!$CS$485:$CS$1017</c:f>
              <c:numCache>
                <c:formatCode>General</c:formatCode>
                <c:ptCount val="533"/>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香港マカオ台湾の患者・海外輸入症例・無症状病原体保有者!$CR$485:$CR$1017</c:f>
              <c:numCache>
                <c:formatCode>m"月"d"日"</c:formatCode>
                <c:ptCount val="533"/>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numCache>
            </c:numRef>
          </c:cat>
          <c:val>
            <c:numRef>
              <c:f>香港マカオ台湾の患者・海外輸入症例・無症状病原体保有者!$CT$485:$CT$1017</c:f>
              <c:numCache>
                <c:formatCode>General</c:formatCode>
                <c:ptCount val="533"/>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香港マカオ台湾の患者・海外輸入症例・無症状病原体保有者!$BJ$97:$BJ$1016</c:f>
              <c:numCache>
                <c:formatCode>m"月"d"日"</c:formatCode>
                <c:ptCount val="9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numCache>
            </c:numRef>
          </c:cat>
          <c:val>
            <c:numRef>
              <c:f>香港マカオ台湾の患者・海外輸入症例・無症状病原体保有者!$BK$97:$BK$1016</c:f>
              <c:numCache>
                <c:formatCode>General</c:formatCode>
                <c:ptCount val="92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香港マカオ台湾の患者・海外輸入症例・無症状病原体保有者!$BJ$97:$BJ$1016</c:f>
              <c:numCache>
                <c:formatCode>m"月"d"日"</c:formatCode>
                <c:ptCount val="9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numCache>
            </c:numRef>
          </c:cat>
          <c:val>
            <c:numRef>
              <c:f>香港マカオ台湾の患者・海外輸入症例・無症状病原体保有者!$BL$97:$BL$1016</c:f>
              <c:numCache>
                <c:formatCode>General</c:formatCode>
                <c:ptCount val="92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香港マカオ台湾の患者・海外輸入症例・無症状病原体保有者!$CM$29:$CM$1017</c:f>
              <c:numCache>
                <c:formatCode>General</c:formatCode>
                <c:ptCount val="9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香港マカオ台湾の患者・海外輸入症例・無症状病原体保有者!$CK$29:$CK$1017</c:f>
              <c:numCache>
                <c:formatCode>General</c:formatCode>
                <c:ptCount val="9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香港マカオ台湾の患者・海外輸入症例・無症状病原体保有者!$CJ$29:$CJ$1017</c:f>
              <c:numCache>
                <c:formatCode>General</c:formatCode>
                <c:ptCount val="98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香港マカオ台湾の患者・海外輸入症例・無症状病原体保有者!$CK$29:$CK$1017</c:f>
              <c:numCache>
                <c:formatCode>General</c:formatCode>
                <c:ptCount val="9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香港マカオ台湾の患者・海外輸入症例・無症状病原体保有者!$CI$29:$CI$1017</c15:sqref>
                        </c15:formulaRef>
                      </c:ext>
                    </c:extLst>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extLst>
                      <c:ext uri="{02D57815-91ED-43cb-92C2-25804820EDAC}">
                        <c15:formulaRef>
                          <c15:sqref>香港マカオ台湾の患者・海外輸入症例・無症状病原体保有者!$CJ$29:$CJ$1017</c15:sqref>
                        </c15:formulaRef>
                      </c:ext>
                    </c:extLst>
                    <c:numCache>
                      <c:formatCode>General</c:formatCode>
                      <c:ptCount val="98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国家衛健委発表に基づく感染状況!$AE$374:$AE$1017</c:f>
              <c:numCache>
                <c:formatCode>m"月"d"日"</c:formatCode>
                <c:ptCount val="644"/>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numCache>
            </c:numRef>
          </c:cat>
          <c:val>
            <c:numRef>
              <c:f>国家衛健委発表に基づく感染状況!$AF$374:$AF$1017</c:f>
              <c:numCache>
                <c:formatCode>#,##0_);[Red]\(#,##0\)</c:formatCode>
                <c:ptCount val="644"/>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省市別輸入症例数変化!$AH$2:$AH$779</c:f>
              <c:numCache>
                <c:formatCode>m"月"d"日"</c:formatCode>
                <c:ptCount val="7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numCache>
            </c:numRef>
          </c:cat>
          <c:val>
            <c:numRef>
              <c:f>省市別輸入症例数変化!$AI$2:$AI$779</c:f>
              <c:numCache>
                <c:formatCode>0_);[Red]\(0\)</c:formatCode>
                <c:ptCount val="778"/>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省市別輸入症例数変化!$AH$2:$AH$779</c:f>
              <c:numCache>
                <c:formatCode>m"月"d"日"</c:formatCode>
                <c:ptCount val="7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numCache>
            </c:numRef>
          </c:cat>
          <c:val>
            <c:numRef>
              <c:f>省市別輸入症例数変化!$AJ$2:$AJ$779</c:f>
              <c:numCache>
                <c:formatCode>0_);[Red]\(0\)</c:formatCode>
                <c:ptCount val="778"/>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省市別輸入症例数変化!$AH$2:$AH$779</c:f>
              <c:numCache>
                <c:formatCode>m"月"d"日"</c:formatCode>
                <c:ptCount val="7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numCache>
            </c:numRef>
          </c:cat>
          <c:val>
            <c:numRef>
              <c:f>省市別輸入症例数変化!$AK$2:$AK$779</c:f>
              <c:numCache>
                <c:formatCode>General</c:formatCode>
                <c:ptCount val="778"/>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香港マカオ台湾の患者・海外輸入症例・無症状病原体保有者!$BR$29:$BR$1017</c:f>
              <c:numCache>
                <c:formatCode>General</c:formatCode>
                <c:ptCount val="989"/>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香港マカオ台湾の患者・海外輸入症例・無症状病原体保有者!$BS$29:$BS$1017</c:f>
              <c:numCache>
                <c:formatCode>General</c:formatCode>
                <c:ptCount val="9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香港マカオ台湾の患者・海外輸入症例・無症状病原体保有者!$BT$29:$BT$1017</c:f>
              <c:numCache>
                <c:formatCode>General</c:formatCode>
                <c:ptCount val="989"/>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香港マカオ台湾の患者・海外輸入症例・無症状病原体保有者!$CP$189:$CP$1016</c:f>
              <c:numCache>
                <c:formatCode>m"月"d"日"</c:formatCode>
                <c:ptCount val="8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numCache>
            </c:numRef>
          </c:cat>
          <c:val>
            <c:numRef>
              <c:f>香港マカオ台湾の患者・海外輸入症例・無症状病原体保有者!$CQ$189:$CQ$1016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香港マカオ台湾の患者・海外輸入症例・無症状病原体保有者!$CN$189:$CN$1017</c:f>
              <c:numCache>
                <c:formatCode>m"月"d"日"</c:formatCode>
                <c:ptCount val="8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numCache>
            </c:numRef>
          </c:cat>
          <c:val>
            <c:numRef>
              <c:f>香港マカオ台湾の患者・海外輸入症例・無症状病原体保有者!$CO$189:$CO$1017</c:f>
              <c:numCache>
                <c:formatCode>General</c:formatCode>
                <c:ptCount val="82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香港マカオ台湾の患者・海外輸入症例・無症状病原体保有者!$BJ$97:$BJ$1016</c:f>
              <c:numCache>
                <c:formatCode>m"月"d"日"</c:formatCode>
                <c:ptCount val="9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numCache>
            </c:numRef>
          </c:cat>
          <c:val>
            <c:numRef>
              <c:f>香港マカオ台湾の患者・海外輸入症例・無症状病原体保有者!$BL$97:$BL$1016</c:f>
              <c:numCache>
                <c:formatCode>General</c:formatCode>
                <c:ptCount val="920"/>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香港マカオ台湾の患者・海外輸入症例・無症状病原体保有者!$BJ$97:$BJ$1016</c:f>
              <c:numCache>
                <c:formatCode>m"月"d"日"</c:formatCode>
                <c:ptCount val="920"/>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numCache>
            </c:numRef>
          </c:cat>
          <c:val>
            <c:numRef>
              <c:f>香港マカオ台湾の患者・海外輸入症例・無症状病原体保有者!$BK$97:$BK$1016</c:f>
              <c:numCache>
                <c:formatCode>General</c:formatCode>
                <c:ptCount val="920"/>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国家衛健委発表に基づく感染状況!$W$27:$W$1017</c:f>
              <c:numCache>
                <c:formatCode>m"月"d"日"</c:formatCode>
                <c:ptCount val="9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numCache>
            </c:numRef>
          </c:cat>
          <c:val>
            <c:numRef>
              <c:f>国家衛健委発表に基づく感染状況!$X$27:$X$1017</c:f>
              <c:numCache>
                <c:formatCode>#,##0_);[Red]\(#,##0\)</c:formatCode>
                <c:ptCount val="990"/>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国家衛健委発表に基づく感染状況!$W$27:$W$1017</c:f>
              <c:numCache>
                <c:formatCode>m"月"d"日"</c:formatCode>
                <c:ptCount val="990"/>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numCache>
            </c:numRef>
          </c:cat>
          <c:val>
            <c:numRef>
              <c:f>国家衛健委発表に基づく感染状況!$Y$27:$Y$1017</c:f>
              <c:numCache>
                <c:formatCode>General</c:formatCode>
                <c:ptCount val="990"/>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香港マカオ台湾の患者・海外輸入症例・無症状病原体保有者!$CP$189:$CP$1016</c:f>
              <c:numCache>
                <c:formatCode>m"月"d"日"</c:formatCode>
                <c:ptCount val="8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numCache>
            </c:numRef>
          </c:cat>
          <c:val>
            <c:numRef>
              <c:f>香港マカオ台湾の患者・海外輸入症例・無症状病原体保有者!$CQ$189:$CQ$1016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香港マカオ台湾の患者・海外輸入症例・無症状病原体保有者!$CN$189:$CN$1017</c:f>
              <c:numCache>
                <c:formatCode>m"月"d"日"</c:formatCode>
                <c:ptCount val="8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numCache>
            </c:numRef>
          </c:cat>
          <c:val>
            <c:numRef>
              <c:f>香港マカオ台湾の患者・海外輸入症例・無症状病原体保有者!$CO$189:$CO$1017</c:f>
              <c:numCache>
                <c:formatCode>General</c:formatCode>
                <c:ptCount val="829"/>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新疆の情況!$U$7:$U$821</c:f>
              <c:strCache>
                <c:ptCount val="81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strCache>
            </c:strRef>
          </c:cat>
          <c:val>
            <c:numRef>
              <c:f>新疆の情況!$V$7:$V$821</c:f>
              <c:numCache>
                <c:formatCode>General</c:formatCode>
                <c:ptCount val="815"/>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新疆の情況!$U$7:$U$821</c:f>
              <c:strCache>
                <c:ptCount val="811"/>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strCache>
            </c:strRef>
          </c:cat>
          <c:val>
            <c:numRef>
              <c:f>新疆の情況!$W$7:$W$821</c:f>
              <c:numCache>
                <c:formatCode>General</c:formatCode>
                <c:ptCount val="815"/>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国家衛健委発表に基づく感染状況!$W$27:$W$1018</c:f>
              <c:numCache>
                <c:formatCode>m"月"d"日"</c:formatCode>
                <c:ptCount val="9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numCache>
            </c:numRef>
          </c:cat>
          <c:val>
            <c:numRef>
              <c:f>国家衛健委発表に基づく感染状況!$X$27:$X$1018</c:f>
              <c:numCache>
                <c:formatCode>#,##0_);[Red]\(#,##0\)</c:formatCode>
                <c:ptCount val="9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国家衛健委発表に基づく感染状況!$W$27:$W$1018</c:f>
              <c:numCache>
                <c:formatCode>m"月"d"日"</c:formatCode>
                <c:ptCount val="9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numCache>
            </c:numRef>
          </c:cat>
          <c:val>
            <c:numRef>
              <c:f>国家衛健委発表に基づく感染状況!$Y$27:$Y$1018</c:f>
              <c:numCache>
                <c:formatCode>General</c:formatCode>
                <c:ptCount val="9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香港マカオ台湾の患者・海外輸入症例・無症状病原体保有者!$BE$70:$BE$1017</c:f>
              <c:numCache>
                <c:formatCode>m"月"d"日"</c:formatCode>
                <c:ptCount val="94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numCache>
            </c:numRef>
          </c:cat>
          <c:val>
            <c:numRef>
              <c:f>香港マカオ台湾の患者・海外輸入症例・無症状病原体保有者!$BF$70:$BF$1017</c:f>
              <c:numCache>
                <c:formatCode>General</c:formatCode>
                <c:ptCount val="948"/>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香港マカオ台湾の患者・海外輸入症例・無症状病原体保有者!$BE$70:$BE$1017</c:f>
              <c:numCache>
                <c:formatCode>m"月"d"日"</c:formatCode>
                <c:ptCount val="948"/>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numCache>
            </c:numRef>
          </c:cat>
          <c:val>
            <c:numRef>
              <c:f>香港マカオ台湾の患者・海外輸入症例・無症状病原体保有者!$BG$70:$BG$1017</c:f>
              <c:numCache>
                <c:formatCode>General</c:formatCode>
                <c:ptCount val="948"/>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香港マカオ台湾の患者・海外輸入症例・無症状病原体保有者!$BY$29:$BY$1017</c:f>
              <c:numCache>
                <c:formatCode>General</c:formatCode>
                <c:ptCount val="989"/>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香港マカオ台湾の患者・海外輸入症例・無症状病原体保有者!$BZ$29:$BZ$1017</c:f>
              <c:numCache>
                <c:formatCode>General</c:formatCode>
                <c:ptCount val="9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香港マカオ台湾の患者・海外輸入症例・無症状病原体保有者!$CA$29:$CA$1017</c:f>
              <c:numCache>
                <c:formatCode>General</c:formatCode>
                <c:ptCount val="9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香港マカオ台湾の患者・海外輸入症例・無症状病原体保有者!$CC$29:$CC$1017</c:f>
              <c:numCache>
                <c:formatCode>General</c:formatCode>
                <c:ptCount val="989"/>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香港マカオ台湾の患者・海外輸入症例・無症状病原体保有者!$CD$29:$CD$1017</c:f>
              <c:numCache>
                <c:formatCode>General</c:formatCode>
                <c:ptCount val="9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香港マカオ台湾の患者・海外輸入症例・無症状病原体保有者!$CE$29:$CE$1017</c:f>
              <c:numCache>
                <c:formatCode>General</c:formatCode>
                <c:ptCount val="9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6">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香港マカオ台湾の患者・海外輸入症例・無症状病原体保有者!$CM$29:$CM$1017</c:f>
              <c:numCache>
                <c:formatCode>General</c:formatCode>
                <c:ptCount val="9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香港マカオ台湾の患者・海外輸入症例・無症状病原体保有者!$CJ$29:$CJ$1017</c:f>
              <c:numCache>
                <c:formatCode>General</c:formatCode>
                <c:ptCount val="989"/>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香港マカオ台湾の患者・海外輸入症例・無症状病原体保有者!$CI$29:$CI$1017</c:f>
              <c:numCache>
                <c:formatCode>m"月"d"日"</c:formatCode>
                <c:ptCount val="989"/>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numCache>
            </c:numRef>
          </c:cat>
          <c:val>
            <c:numRef>
              <c:f>香港マカオ台湾の患者・海外輸入症例・無症状病原体保有者!$CK$29:$CK$1017</c:f>
              <c:numCache>
                <c:formatCode>General</c:formatCode>
                <c:ptCount val="98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香港マカオ台湾の患者・海外輸入症例・無症状病原体保有者!$CP$189:$CP$1016</c:f>
              <c:numCache>
                <c:formatCode>m"月"d"日"</c:formatCode>
                <c:ptCount val="8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numCache>
            </c:numRef>
          </c:cat>
          <c:val>
            <c:numRef>
              <c:f>香港マカオ台湾の患者・海外輸入症例・無症状病原体保有者!$CQ$189:$CQ$1016</c:f>
              <c:numCache>
                <c:formatCode>General</c:formatCode>
                <c:ptCount val="82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36"/>
  <sheetViews>
    <sheetView zoomScale="115" zoomScaleNormal="115" workbookViewId="0">
      <pane xSplit="2" ySplit="5" topLeftCell="C1006" activePane="bottomRight" state="frozen"/>
      <selection pane="topRight" activeCell="C1" sqref="C1"/>
      <selection pane="bottomLeft" activeCell="A8" sqref="A8"/>
      <selection pane="bottomRight" activeCell="C1015" sqref="C1015"/>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44837</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E1003" s="1">
        <f t="shared" ref="AE1003" si="1229">+B1003</f>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E1004" s="1">
        <f t="shared" ref="AE1004" si="1242">+B1004</f>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E1005" s="1">
        <f t="shared" ref="AE1005" si="1255">+B1005</f>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E1006" s="1">
        <f t="shared" ref="AE1006" si="1268">+B1006</f>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E1007" s="1">
        <f t="shared" ref="AE1007" si="1281">+B1007</f>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K1009"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E1008" s="1">
        <f t="shared" ref="AE1008" si="1294">+B1008</f>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ref="H1009" si="1295">+H1008+G1009</f>
        <v>250293</v>
      </c>
      <c r="I1009" s="87">
        <f t="shared" ref="I1009" si="1296">+H1009-M1009-O1009</f>
        <v>2997</v>
      </c>
      <c r="J1009" s="47">
        <v>1</v>
      </c>
      <c r="K1009" s="55">
        <f t="shared" si="1284"/>
        <v>41</v>
      </c>
      <c r="L1009" s="47">
        <v>0</v>
      </c>
      <c r="M1009" s="87">
        <f t="shared" ref="M1009" si="1297">+L1009+M1008</f>
        <v>5226</v>
      </c>
      <c r="N1009" s="47">
        <v>164</v>
      </c>
      <c r="O1009" s="87">
        <f t="shared" ref="O1009" si="1298">+N1009+O1008</f>
        <v>242070</v>
      </c>
      <c r="P1009" s="105">
        <f t="shared" ref="P1009" si="1299">+Q1009-Q1008</f>
        <v>21501</v>
      </c>
      <c r="Q1009" s="56">
        <v>5993958</v>
      </c>
      <c r="R1009" s="47">
        <v>11769</v>
      </c>
      <c r="S1009" s="110"/>
      <c r="T1009" s="56">
        <v>155222</v>
      </c>
      <c r="U1009" s="77"/>
      <c r="W1009" s="1">
        <f t="shared" ref="W1009:W1011" si="1300">+B1009</f>
        <v>44832</v>
      </c>
      <c r="X1009" s="113">
        <f t="shared" ref="X1009:X1011" si="1301">+G1009</f>
        <v>170</v>
      </c>
      <c r="Y1009">
        <f t="shared" ref="Y1009:Y1011" si="1302">+H1009</f>
        <v>250293</v>
      </c>
      <c r="Z1009" s="114">
        <f t="shared" ref="Z1009:Z1011" si="1303">+B1009</f>
        <v>44832</v>
      </c>
      <c r="AA1009">
        <f t="shared" ref="AA1009:AA1011" si="1304">+L1009</f>
        <v>0</v>
      </c>
      <c r="AB1009">
        <f t="shared" ref="AB1009:AB1011" si="1305">+M1009</f>
        <v>5226</v>
      </c>
      <c r="AE1009" s="1">
        <f t="shared" ref="AE1009:AE1011" si="1306">+B1009</f>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ref="H1010" si="1307">+H1009+G1010</f>
        <v>250449</v>
      </c>
      <c r="I1010" s="87">
        <f t="shared" ref="I1010" si="1308">+H1010-M1010-O1010</f>
        <v>2969</v>
      </c>
      <c r="J1010" s="47">
        <v>-5</v>
      </c>
      <c r="K1010" s="55">
        <f t="shared" ref="K1010" si="1309">+J1010+K1009</f>
        <v>36</v>
      </c>
      <c r="L1010" s="47">
        <v>0</v>
      </c>
      <c r="M1010" s="87">
        <f t="shared" ref="M1010" si="1310">+L1010+M1009</f>
        <v>5226</v>
      </c>
      <c r="N1010" s="47">
        <v>184</v>
      </c>
      <c r="O1010" s="87">
        <f t="shared" ref="O1010" si="1311">+N1010+O1009</f>
        <v>242254</v>
      </c>
      <c r="P1010" s="105">
        <f t="shared" ref="P1010" si="1312">+Q1010-Q1009</f>
        <v>20257</v>
      </c>
      <c r="Q1010" s="56">
        <v>6014215</v>
      </c>
      <c r="R1010" s="47">
        <v>16828</v>
      </c>
      <c r="S1010" s="110"/>
      <c r="T1010" s="56">
        <v>158591</v>
      </c>
      <c r="U1010" s="77"/>
      <c r="W1010" s="1">
        <f t="shared" si="1300"/>
        <v>44833</v>
      </c>
      <c r="X1010" s="113">
        <f t="shared" si="1301"/>
        <v>156</v>
      </c>
      <c r="Y1010">
        <f t="shared" si="1302"/>
        <v>250449</v>
      </c>
      <c r="Z1010" s="114">
        <f t="shared" si="1303"/>
        <v>44833</v>
      </c>
      <c r="AA1010">
        <f t="shared" si="1304"/>
        <v>0</v>
      </c>
      <c r="AB1010">
        <f t="shared" si="1305"/>
        <v>5226</v>
      </c>
      <c r="AE1010" s="1">
        <f t="shared" si="1306"/>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ref="H1011" si="1313">+H1010+G1011</f>
        <v>250621</v>
      </c>
      <c r="I1011" s="87">
        <f t="shared" ref="I1011" si="1314">+H1011-M1011-O1011</f>
        <v>2909</v>
      </c>
      <c r="J1011" s="47">
        <v>-5</v>
      </c>
      <c r="K1011" s="55">
        <f t="shared" ref="K1011" si="1315">+J1011+K1010</f>
        <v>31</v>
      </c>
      <c r="L1011" s="47">
        <v>0</v>
      </c>
      <c r="M1011" s="87">
        <f t="shared" ref="M1011" si="1316">+L1011+M1010</f>
        <v>5226</v>
      </c>
      <c r="N1011" s="47">
        <v>232</v>
      </c>
      <c r="O1011" s="87">
        <f t="shared" ref="O1011" si="1317">+N1011+O1010</f>
        <v>242486</v>
      </c>
      <c r="P1011" s="105">
        <f t="shared" ref="P1011" si="1318">+Q1011-Q1010</f>
        <v>22721</v>
      </c>
      <c r="Q1011" s="56">
        <v>6036936</v>
      </c>
      <c r="R1011" s="47">
        <v>12752</v>
      </c>
      <c r="S1011" s="110"/>
      <c r="T1011" s="56">
        <v>168484</v>
      </c>
      <c r="U1011" s="77"/>
      <c r="W1011" s="1">
        <f t="shared" si="1300"/>
        <v>44834</v>
      </c>
      <c r="X1011" s="113">
        <f t="shared" si="1301"/>
        <v>172</v>
      </c>
      <c r="Y1011">
        <f t="shared" si="1302"/>
        <v>250621</v>
      </c>
      <c r="Z1011" s="114">
        <f t="shared" si="1303"/>
        <v>44834</v>
      </c>
      <c r="AA1011">
        <f t="shared" si="1304"/>
        <v>0</v>
      </c>
      <c r="AB1011">
        <f t="shared" si="1305"/>
        <v>5226</v>
      </c>
      <c r="AE1011" s="1">
        <f t="shared" si="1306"/>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ref="H1012" si="1319">+H1011+G1012</f>
        <v>250800</v>
      </c>
      <c r="I1012" s="87">
        <f t="shared" ref="I1012" si="1320">+H1012-M1012-O1012</f>
        <v>2945</v>
      </c>
      <c r="J1012" s="47">
        <v>-6</v>
      </c>
      <c r="K1012" s="55">
        <f t="shared" ref="K1012" si="1321">+J1012+K1011</f>
        <v>25</v>
      </c>
      <c r="L1012" s="47">
        <v>0</v>
      </c>
      <c r="M1012" s="87">
        <f t="shared" ref="M1012" si="1322">+L1012+M1011</f>
        <v>5226</v>
      </c>
      <c r="N1012" s="47">
        <v>143</v>
      </c>
      <c r="O1012" s="87">
        <f t="shared" ref="O1012" si="1323">+N1012+O1011</f>
        <v>242629</v>
      </c>
      <c r="P1012" s="105">
        <f t="shared" ref="P1012:P1013" si="1324">+Q1012-Q1011</f>
        <v>19838</v>
      </c>
      <c r="Q1012" s="56">
        <v>6056774</v>
      </c>
      <c r="R1012" s="47">
        <v>15847</v>
      </c>
      <c r="S1012" s="110"/>
      <c r="T1012" s="56">
        <v>172403</v>
      </c>
      <c r="U1012" s="77"/>
      <c r="W1012" s="1">
        <f t="shared" ref="W1012" si="1325">+B1012</f>
        <v>44835</v>
      </c>
      <c r="X1012" s="113">
        <f t="shared" ref="X1012" si="1326">+G1012</f>
        <v>179</v>
      </c>
      <c r="Y1012">
        <f t="shared" ref="Y1012" si="1327">+H1012</f>
        <v>250800</v>
      </c>
      <c r="Z1012" s="114">
        <f t="shared" ref="Z1012" si="1328">+B1012</f>
        <v>44835</v>
      </c>
      <c r="AA1012">
        <f t="shared" ref="AA1012" si="1329">+L1012</f>
        <v>0</v>
      </c>
      <c r="AB1012">
        <f t="shared" ref="AB1012" si="1330">+M1012</f>
        <v>5226</v>
      </c>
      <c r="AE1012" s="1">
        <f t="shared" ref="AE1012" si="1331">+B1012</f>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ref="H1013" si="1332">+H1012+G1013</f>
        <v>251040</v>
      </c>
      <c r="I1013" s="87">
        <f t="shared" ref="I1013" si="1333">+H1013-M1013-O1013</f>
        <v>2929</v>
      </c>
      <c r="J1013" s="47">
        <v>-2</v>
      </c>
      <c r="K1013" s="55">
        <f t="shared" ref="K1013" si="1334">+J1013+K1012</f>
        <v>23</v>
      </c>
      <c r="L1013" s="47">
        <v>0</v>
      </c>
      <c r="M1013" s="87">
        <f t="shared" ref="M1013" si="1335">+L1013+M1012</f>
        <v>5226</v>
      </c>
      <c r="N1013" s="47">
        <v>256</v>
      </c>
      <c r="O1013" s="87">
        <f t="shared" ref="O1013" si="1336">+N1013+O1012</f>
        <v>242885</v>
      </c>
      <c r="P1013" s="105">
        <f t="shared" si="1324"/>
        <v>22192</v>
      </c>
      <c r="Q1013" s="56">
        <v>6078966</v>
      </c>
      <c r="R1013" s="47">
        <v>16605</v>
      </c>
      <c r="S1013" s="110"/>
      <c r="T1013" s="56">
        <v>172403</v>
      </c>
      <c r="U1013" s="77"/>
      <c r="W1013" s="1">
        <f t="shared" ref="W1013" si="1337">+B1013</f>
        <v>44836</v>
      </c>
      <c r="X1013" s="113">
        <f t="shared" ref="X1013" si="1338">+G1013</f>
        <v>240</v>
      </c>
      <c r="Y1013">
        <f t="shared" ref="Y1013" si="1339">+H1013</f>
        <v>251040</v>
      </c>
      <c r="Z1013" s="114">
        <f t="shared" ref="Z1013" si="1340">+B1013</f>
        <v>44836</v>
      </c>
      <c r="AA1013">
        <f t="shared" ref="AA1013" si="1341">+L1013</f>
        <v>0</v>
      </c>
      <c r="AB1013">
        <f t="shared" ref="AB1013" si="1342">+M1013</f>
        <v>5226</v>
      </c>
      <c r="AE1013" s="1">
        <f t="shared" ref="AE1013" si="1343">+B1013</f>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ref="H1014" si="1344">+H1013+G1014</f>
        <v>251347</v>
      </c>
      <c r="I1014" s="87">
        <f t="shared" ref="I1014" si="1345">+H1014-M1014-O1014</f>
        <v>2970</v>
      </c>
      <c r="J1014" s="47">
        <v>-3</v>
      </c>
      <c r="K1014" s="55">
        <f t="shared" ref="K1014" si="1346">+J1014+K1013</f>
        <v>20</v>
      </c>
      <c r="L1014" s="47">
        <v>0</v>
      </c>
      <c r="M1014" s="87">
        <f t="shared" ref="M1014" si="1347">+L1014+M1013</f>
        <v>5226</v>
      </c>
      <c r="N1014" s="47">
        <v>266</v>
      </c>
      <c r="O1014" s="87">
        <f t="shared" ref="O1014" si="1348">+N1014+O1013</f>
        <v>243151</v>
      </c>
      <c r="P1014" s="105">
        <f t="shared" ref="P1014" si="1349">+Q1014-Q1013</f>
        <v>25442</v>
      </c>
      <c r="Q1014" s="56">
        <v>6104408</v>
      </c>
      <c r="R1014" s="47">
        <v>16810</v>
      </c>
      <c r="S1014" s="110"/>
      <c r="T1014" s="56">
        <v>186536</v>
      </c>
      <c r="U1014" s="77"/>
      <c r="W1014" s="1">
        <f t="shared" ref="W1014" si="1350">+B1014</f>
        <v>44837</v>
      </c>
      <c r="X1014" s="113">
        <f t="shared" ref="X1014" si="1351">+G1014</f>
        <v>307</v>
      </c>
      <c r="Y1014">
        <f t="shared" ref="Y1014" si="1352">+H1014</f>
        <v>251347</v>
      </c>
      <c r="Z1014" s="114">
        <f t="shared" ref="Z1014" si="1353">+B1014</f>
        <v>44837</v>
      </c>
      <c r="AA1014">
        <f t="shared" ref="AA1014" si="1354">+L1014</f>
        <v>0</v>
      </c>
      <c r="AB1014">
        <f t="shared" ref="AB1014" si="1355">+M1014</f>
        <v>5226</v>
      </c>
      <c r="AE1014" s="1">
        <f t="shared" ref="AE1014" si="1356">+B1014</f>
        <v>44837</v>
      </c>
      <c r="AF1014" s="259">
        <f>+G1014-香港マカオ台湾の患者・海外輸入症例・無症状病原体保有者!B1013</f>
        <v>250</v>
      </c>
    </row>
    <row r="1015" spans="2:32" x14ac:dyDescent="0.55000000000000004">
      <c r="B1015" s="201"/>
      <c r="C1015" s="47"/>
      <c r="D1015" s="83"/>
      <c r="E1015" s="104"/>
      <c r="F1015" s="56"/>
      <c r="G1015" s="47"/>
      <c r="H1015" s="87"/>
      <c r="I1015" s="87"/>
      <c r="J1015" s="47"/>
      <c r="K1015" s="55"/>
      <c r="L1015" s="47"/>
      <c r="M1015" s="87"/>
      <c r="N1015" s="47"/>
      <c r="O1015" s="87"/>
      <c r="P1015" s="105"/>
      <c r="Q1015" s="56"/>
      <c r="R1015" s="47"/>
      <c r="S1015" s="110"/>
      <c r="T1015" s="56"/>
      <c r="U1015" s="77"/>
      <c r="W1015" s="1"/>
      <c r="X1015" s="113"/>
      <c r="Z1015" s="114"/>
      <c r="AE1015" s="1"/>
      <c r="AF1015" s="259"/>
    </row>
    <row r="1016" spans="2:32" x14ac:dyDescent="0.55000000000000004">
      <c r="B1016" s="201"/>
      <c r="C1016" s="47"/>
      <c r="D1016" s="83"/>
      <c r="E1016" s="104"/>
      <c r="F1016" s="56"/>
      <c r="G1016" s="47"/>
      <c r="H1016" s="87"/>
      <c r="I1016" s="87"/>
      <c r="J1016" s="47"/>
      <c r="K1016" s="55"/>
      <c r="L1016" s="47"/>
      <c r="M1016" s="87"/>
      <c r="N1016" s="47"/>
      <c r="O1016" s="87"/>
      <c r="P1016" s="105"/>
      <c r="Q1016" s="56"/>
      <c r="R1016" s="47"/>
      <c r="S1016" s="110"/>
      <c r="T1016" s="56"/>
      <c r="U1016" s="77"/>
      <c r="W1016" s="1"/>
      <c r="X1016" s="113"/>
      <c r="Z1016" s="114"/>
      <c r="AE1016" s="1"/>
      <c r="AF1016" s="259"/>
    </row>
    <row r="1017" spans="2:32" ht="18.5" thickBot="1" x14ac:dyDescent="0.6">
      <c r="B1017" s="65"/>
      <c r="C1017" s="58"/>
      <c r="D1017" s="48"/>
      <c r="E1017" s="60"/>
      <c r="F1017" s="59"/>
      <c r="G1017" s="47"/>
      <c r="H1017" s="87"/>
      <c r="I1017" s="87"/>
      <c r="J1017" s="58"/>
      <c r="K1017" s="55"/>
      <c r="L1017" s="47"/>
      <c r="M1017" s="87"/>
      <c r="N1017" s="47"/>
      <c r="O1017" s="87"/>
      <c r="P1017" s="105"/>
      <c r="Q1017" s="59"/>
      <c r="R1017" s="47"/>
      <c r="S1017" s="59"/>
      <c r="T1017" s="59"/>
      <c r="U1017" s="77"/>
      <c r="W1017" s="1"/>
      <c r="X1017" s="113"/>
      <c r="Z1017" s="114"/>
      <c r="AE1017" s="1"/>
      <c r="AF1017" s="259"/>
    </row>
    <row r="1018" spans="2:32" ht="9.5" customHeight="1" thickBot="1" x14ac:dyDescent="0.6">
      <c r="B1018" s="65"/>
      <c r="C1018" s="78"/>
      <c r="D1018" s="79"/>
      <c r="E1018" s="81"/>
      <c r="F1018" s="93"/>
      <c r="G1018" s="78"/>
      <c r="H1018" s="81"/>
      <c r="I1018" s="81"/>
      <c r="J1018" s="78"/>
      <c r="K1018" s="81"/>
      <c r="L1018" s="78"/>
      <c r="M1018" s="81"/>
      <c r="N1018" s="82"/>
      <c r="O1018" s="80"/>
      <c r="P1018" s="92"/>
      <c r="Q1018" s="93"/>
      <c r="R1018" s="112"/>
      <c r="S1018" s="93"/>
      <c r="T1018" s="93"/>
      <c r="U1018" s="66"/>
      <c r="AF1018" s="259"/>
    </row>
    <row r="1019" spans="2:32" x14ac:dyDescent="0.55000000000000004">
      <c r="M1019" s="262">
        <f>SUM(L845:L862)</f>
        <v>503</v>
      </c>
      <c r="AF1019" s="259"/>
    </row>
    <row r="1020" spans="2:32" ht="13" customHeight="1" x14ac:dyDescent="0.55000000000000004">
      <c r="E1020" s="106"/>
      <c r="F1020" s="107"/>
      <c r="G1020" s="106" t="s">
        <v>80</v>
      </c>
      <c r="H1020" s="107"/>
      <c r="I1020" s="107"/>
      <c r="J1020" s="107"/>
      <c r="U1020" s="71"/>
      <c r="AF1020" s="259"/>
    </row>
    <row r="1021" spans="2:32" ht="13" customHeight="1" x14ac:dyDescent="0.55000000000000004">
      <c r="E1021" s="106" t="s">
        <v>98</v>
      </c>
      <c r="F1021" s="107"/>
      <c r="G1021" s="274" t="s">
        <v>79</v>
      </c>
      <c r="H1021" s="275"/>
      <c r="I1021" s="106" t="s">
        <v>106</v>
      </c>
      <c r="J1021" s="107"/>
      <c r="AF1021" s="259"/>
    </row>
    <row r="1022" spans="2:32" ht="13" customHeight="1" x14ac:dyDescent="0.55000000000000004">
      <c r="B1022" s="119"/>
      <c r="E1022" s="108" t="s">
        <v>108</v>
      </c>
      <c r="F1022" s="107"/>
      <c r="G1022" s="108"/>
      <c r="H1022" s="108"/>
      <c r="I1022" s="106" t="s">
        <v>107</v>
      </c>
      <c r="J1022" s="107"/>
      <c r="AF1022" s="259"/>
    </row>
    <row r="1023" spans="2:32" ht="18.5" customHeight="1" x14ac:dyDescent="0.55000000000000004">
      <c r="E1023" s="106" t="s">
        <v>96</v>
      </c>
      <c r="F1023" s="107"/>
      <c r="G1023" s="106" t="s">
        <v>97</v>
      </c>
      <c r="H1023" s="107"/>
      <c r="I1023" s="107"/>
      <c r="J1023" s="107"/>
      <c r="AF1023" s="259"/>
    </row>
    <row r="1024" spans="2:32" ht="13" customHeight="1" x14ac:dyDescent="0.55000000000000004">
      <c r="E1024" s="106" t="s">
        <v>98</v>
      </c>
      <c r="F1024" s="107"/>
      <c r="G1024" s="106" t="s">
        <v>99</v>
      </c>
      <c r="H1024" s="107"/>
      <c r="I1024" s="107"/>
      <c r="J1024" s="107"/>
      <c r="AF1024" s="259"/>
    </row>
    <row r="1025" spans="5:32" ht="13" customHeight="1" x14ac:dyDescent="0.55000000000000004">
      <c r="E1025" s="106" t="s">
        <v>98</v>
      </c>
      <c r="F1025" s="107"/>
      <c r="G1025" s="106" t="s">
        <v>100</v>
      </c>
      <c r="H1025" s="107"/>
      <c r="I1025" s="107"/>
      <c r="J1025" s="107"/>
      <c r="AF1025" s="259"/>
    </row>
    <row r="1026" spans="5:32" ht="13" customHeight="1" x14ac:dyDescent="0.55000000000000004">
      <c r="E1026" s="106" t="s">
        <v>101</v>
      </c>
      <c r="F1026" s="107"/>
      <c r="G1026" s="106" t="s">
        <v>102</v>
      </c>
      <c r="H1026" s="107"/>
      <c r="I1026" s="107"/>
      <c r="J1026" s="107"/>
      <c r="AF1026" s="259"/>
    </row>
    <row r="1027" spans="5:32" ht="13" customHeight="1" x14ac:dyDescent="0.55000000000000004">
      <c r="E1027" s="106" t="s">
        <v>103</v>
      </c>
      <c r="F1027" s="107"/>
      <c r="G1027" s="106" t="s">
        <v>104</v>
      </c>
      <c r="H1027" s="107"/>
      <c r="I1027" s="107"/>
      <c r="J1027" s="107"/>
      <c r="AF1027" s="259"/>
    </row>
    <row r="1028" spans="5:32" x14ac:dyDescent="0.55000000000000004">
      <c r="AF1028" s="259"/>
    </row>
    <row r="1029" spans="5:32" x14ac:dyDescent="0.55000000000000004">
      <c r="AF1029" s="259"/>
    </row>
    <row r="1030" spans="5:32" x14ac:dyDescent="0.55000000000000004">
      <c r="AF1030" s="259"/>
    </row>
    <row r="1031" spans="5:32" x14ac:dyDescent="0.55000000000000004">
      <c r="AF1031" s="259"/>
    </row>
    <row r="1032" spans="5:32" x14ac:dyDescent="0.55000000000000004">
      <c r="AF1032" s="259"/>
    </row>
    <row r="1033" spans="5:32" x14ac:dyDescent="0.55000000000000004">
      <c r="AF1033" s="259"/>
    </row>
    <row r="1034" spans="5:32" x14ac:dyDescent="0.55000000000000004">
      <c r="AF1034" s="259"/>
    </row>
    <row r="1035" spans="5:32" x14ac:dyDescent="0.55000000000000004">
      <c r="AF1035" s="259"/>
    </row>
    <row r="1036" spans="5:32" x14ac:dyDescent="0.55000000000000004">
      <c r="AF1036" s="259"/>
    </row>
  </sheetData>
  <mergeCells count="12">
    <mergeCell ref="G1021:H1021"/>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28"/>
  <sheetViews>
    <sheetView topLeftCell="A6" zoomScaleNormal="100" workbookViewId="0">
      <pane xSplit="1" ySplit="2" topLeftCell="B1010" activePane="bottomRight" state="frozen"/>
      <selection activeCell="A6" sqref="A6"/>
      <selection pane="topRight" activeCell="B6" sqref="B6"/>
      <selection pane="bottomLeft" activeCell="A8" sqref="A8"/>
      <selection pane="bottomRight" activeCell="A1022" sqref="A1022"/>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7.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16" t="s">
        <v>130</v>
      </c>
      <c r="C4" s="317"/>
      <c r="D4" s="317"/>
      <c r="E4" s="317"/>
      <c r="F4" s="317"/>
      <c r="G4" s="317"/>
      <c r="H4" s="317"/>
      <c r="I4" s="317"/>
      <c r="J4" s="317"/>
      <c r="K4" s="318"/>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295" t="s">
        <v>76</v>
      </c>
      <c r="B5" s="299" t="s">
        <v>134</v>
      </c>
      <c r="C5" s="297"/>
      <c r="D5" s="297"/>
      <c r="E5" s="297"/>
      <c r="F5" s="300" t="s">
        <v>135</v>
      </c>
      <c r="G5" s="297" t="s">
        <v>131</v>
      </c>
      <c r="H5" s="297"/>
      <c r="I5" s="297"/>
      <c r="J5" s="297" t="s">
        <v>132</v>
      </c>
      <c r="K5" s="298"/>
      <c r="L5" s="322" t="s">
        <v>69</v>
      </c>
      <c r="M5" s="323"/>
      <c r="N5" s="326" t="s">
        <v>9</v>
      </c>
      <c r="O5" s="327"/>
      <c r="P5" s="335" t="s">
        <v>128</v>
      </c>
      <c r="Q5" s="336"/>
      <c r="R5" s="336"/>
      <c r="S5" s="337"/>
      <c r="T5" s="343" t="s">
        <v>88</v>
      </c>
      <c r="U5" s="344"/>
      <c r="V5" s="344"/>
      <c r="W5" s="344"/>
      <c r="X5" s="345"/>
      <c r="Y5" s="2"/>
      <c r="Z5" s="295" t="s">
        <v>76</v>
      </c>
      <c r="AA5" s="310" t="s">
        <v>161</v>
      </c>
      <c r="AB5" s="311"/>
      <c r="AC5" s="312"/>
      <c r="AD5" s="351" t="s">
        <v>142</v>
      </c>
      <c r="AE5" s="352"/>
      <c r="AF5" s="331"/>
      <c r="AG5" s="331"/>
      <c r="AH5" s="331"/>
      <c r="AI5" s="331"/>
      <c r="AJ5" s="353"/>
      <c r="AK5" s="330" t="s">
        <v>143</v>
      </c>
      <c r="AL5" s="331"/>
      <c r="AM5" s="331"/>
      <c r="AN5" s="331"/>
      <c r="AO5" s="331"/>
      <c r="AP5" s="332"/>
      <c r="AQ5" s="330" t="s">
        <v>144</v>
      </c>
      <c r="AR5" s="331"/>
      <c r="AS5" s="331"/>
      <c r="AT5" s="331"/>
      <c r="AU5" s="331"/>
      <c r="AV5" s="341"/>
    </row>
    <row r="6" spans="1:97" ht="28.5" customHeight="1" x14ac:dyDescent="0.55000000000000004">
      <c r="A6" s="295"/>
      <c r="B6" s="303" t="s">
        <v>148</v>
      </c>
      <c r="C6" s="304"/>
      <c r="D6" s="307" t="s">
        <v>86</v>
      </c>
      <c r="E6" s="305" t="s">
        <v>136</v>
      </c>
      <c r="F6" s="301"/>
      <c r="G6" s="307" t="s">
        <v>133</v>
      </c>
      <c r="H6" s="307" t="s">
        <v>9</v>
      </c>
      <c r="I6" s="307" t="s">
        <v>86</v>
      </c>
      <c r="J6" s="307" t="s">
        <v>133</v>
      </c>
      <c r="K6" s="308" t="s">
        <v>9</v>
      </c>
      <c r="L6" s="324"/>
      <c r="M6" s="325"/>
      <c r="N6" s="328"/>
      <c r="O6" s="329"/>
      <c r="P6" s="338"/>
      <c r="Q6" s="339"/>
      <c r="R6" s="339"/>
      <c r="S6" s="340"/>
      <c r="T6" s="346"/>
      <c r="U6" s="347"/>
      <c r="V6" s="347"/>
      <c r="W6" s="347"/>
      <c r="X6" s="348"/>
      <c r="Y6" s="2"/>
      <c r="Z6" s="295"/>
      <c r="AA6" s="313"/>
      <c r="AB6" s="314"/>
      <c r="AC6" s="315"/>
      <c r="AD6" s="349" t="s">
        <v>141</v>
      </c>
      <c r="AE6" s="350"/>
      <c r="AF6" s="319"/>
      <c r="AG6" s="319" t="s">
        <v>140</v>
      </c>
      <c r="AH6" s="319"/>
      <c r="AI6" s="319" t="s">
        <v>132</v>
      </c>
      <c r="AJ6" s="320"/>
      <c r="AK6" s="333" t="s">
        <v>141</v>
      </c>
      <c r="AL6" s="319"/>
      <c r="AM6" s="319" t="s">
        <v>140</v>
      </c>
      <c r="AN6" s="319"/>
      <c r="AO6" s="319" t="s">
        <v>132</v>
      </c>
      <c r="AP6" s="334"/>
      <c r="AQ6" s="333" t="s">
        <v>141</v>
      </c>
      <c r="AR6" s="319"/>
      <c r="AS6" s="319" t="s">
        <v>140</v>
      </c>
      <c r="AT6" s="319"/>
      <c r="AU6" s="319" t="s">
        <v>132</v>
      </c>
      <c r="AV6" s="342"/>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296"/>
      <c r="B7" s="129" t="s">
        <v>133</v>
      </c>
      <c r="C7" s="121" t="s">
        <v>9</v>
      </c>
      <c r="D7" s="302"/>
      <c r="E7" s="306"/>
      <c r="F7" s="302"/>
      <c r="G7" s="302"/>
      <c r="H7" s="302"/>
      <c r="I7" s="302"/>
      <c r="J7" s="302"/>
      <c r="K7" s="309"/>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296"/>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321" t="s">
        <v>176</v>
      </c>
      <c r="AY7" s="321"/>
      <c r="AZ7" s="321"/>
      <c r="BA7" s="321"/>
      <c r="BB7" s="321"/>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13"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13" si="3180">+AW961+1</f>
        <v>801</v>
      </c>
      <c r="AX962" s="216">
        <f t="shared" si="3134"/>
        <v>44786</v>
      </c>
      <c r="AY962" s="5">
        <v>0</v>
      </c>
      <c r="AZ962" s="217">
        <f t="shared" si="3135"/>
        <v>2538</v>
      </c>
      <c r="BA962" s="217">
        <f t="shared" ref="BA962:BA1013" si="3181">+BA958+1</f>
        <v>448</v>
      </c>
      <c r="BB962" s="119">
        <v>0</v>
      </c>
      <c r="BC962" s="26">
        <f t="shared" si="3136"/>
        <v>1648</v>
      </c>
      <c r="BD962" s="217">
        <f t="shared" ref="BD962:BD1013"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 si="5775">+AF1007</f>
        <v>413116</v>
      </c>
      <c r="BS1007">
        <f t="shared" ref="BS1007" si="5776">+AH1007</f>
        <v>83950</v>
      </c>
      <c r="BT1007">
        <f t="shared" ref="BT1007"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 si="5785">+AR1007</f>
        <v>6324578</v>
      </c>
      <c r="CD1007">
        <f t="shared" ref="CD1007" si="5786">+AT1007</f>
        <v>13742</v>
      </c>
      <c r="CE1007">
        <f t="shared" ref="CE1007"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55000000000000004">
      <c r="A1008" s="167">
        <v>44832</v>
      </c>
      <c r="B1008" s="219">
        <v>64</v>
      </c>
      <c r="C1008" s="142">
        <f t="shared" ref="C1008" si="5804">+B1008+C1007</f>
        <v>24020</v>
      </c>
      <c r="D1008" s="261">
        <f t="shared" ref="D1008" si="5805">+C1008-F1008</f>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3179"/>
        <v>820</v>
      </c>
      <c r="Z1008" s="74">
        <f t="shared" ref="Z1008" si="5806">+A1008</f>
        <v>44832</v>
      </c>
      <c r="AA1008" s="210">
        <f t="shared" ref="AA1008" si="5807">+AF1008+AL1008+AR1008</f>
        <v>6787570</v>
      </c>
      <c r="AB1008" s="210">
        <f t="shared" ref="AB1008" si="5808">+AH1008+AN1008+AT1008</f>
        <v>98799</v>
      </c>
      <c r="AC1008" s="211">
        <f t="shared" ref="AC1008" si="5809">+AJ1008+AP1008+AV1008</f>
        <v>21104</v>
      </c>
      <c r="AD1008" s="170">
        <f t="shared" ref="AD1008" si="5810">+AF1008-AF1007</f>
        <v>540</v>
      </c>
      <c r="AE1008" s="222">
        <f t="shared" ref="AE1008" si="5811">+AE1007+AD1008</f>
        <v>412451</v>
      </c>
      <c r="AF1008" s="143">
        <v>413656</v>
      </c>
      <c r="AG1008" s="171">
        <f t="shared" ref="AG1008" si="5812">+AH1008-AH1007</f>
        <v>320</v>
      </c>
      <c r="AH1008" s="143">
        <v>84270</v>
      </c>
      <c r="AI1008" s="171">
        <f t="shared" ref="AI1008" si="5813">+AJ1008-AJ1007</f>
        <v>14</v>
      </c>
      <c r="AJ1008" s="172">
        <v>10148</v>
      </c>
      <c r="AK1008" s="173">
        <f t="shared" ref="AK1008" si="5814">+AL1008-AL1007</f>
        <v>0</v>
      </c>
      <c r="AL1008" s="143">
        <v>793</v>
      </c>
      <c r="AM1008" s="173">
        <f t="shared" ref="AM1008" si="5815">+AN1008-AN1007</f>
        <v>0</v>
      </c>
      <c r="AN1008" s="143">
        <v>787</v>
      </c>
      <c r="AO1008" s="171">
        <f t="shared" ref="AO1008" si="5816">+AP1008-AP1007</f>
        <v>0</v>
      </c>
      <c r="AP1008" s="174">
        <v>6</v>
      </c>
      <c r="AQ1008" s="173">
        <f t="shared" ref="AQ1008" si="5817">+AR1008-AR1007</f>
        <v>48543</v>
      </c>
      <c r="AR1008" s="143">
        <v>6373121</v>
      </c>
      <c r="AS1008" s="171">
        <f t="shared" ref="AS1008" si="5818">+AT1008-AT1007</f>
        <v>0</v>
      </c>
      <c r="AT1008" s="143">
        <v>13742</v>
      </c>
      <c r="AU1008" s="171">
        <f t="shared" ref="AU1008" si="5819">+AV1008-AV1007</f>
        <v>38</v>
      </c>
      <c r="AV1008" s="175">
        <v>10950</v>
      </c>
      <c r="AW1008" s="217">
        <f t="shared" si="3180"/>
        <v>847</v>
      </c>
      <c r="AX1008" s="216">
        <f t="shared" ref="AX1008" si="5820">+A1008</f>
        <v>44832</v>
      </c>
      <c r="AY1008" s="5">
        <v>0</v>
      </c>
      <c r="AZ1008" s="217">
        <f t="shared" ref="AZ1008" si="5821">+AZ1007+AY1008</f>
        <v>2677</v>
      </c>
      <c r="BA1008" s="217">
        <f t="shared" si="3181"/>
        <v>458</v>
      </c>
      <c r="BB1008" s="119">
        <v>0</v>
      </c>
      <c r="BC1008" s="26">
        <f t="shared" ref="BC1008" si="5822">+BC1007+BB1008</f>
        <v>1666</v>
      </c>
      <c r="BD1008" s="217">
        <f t="shared" si="3182"/>
        <v>493</v>
      </c>
      <c r="BE1008" s="209">
        <f t="shared" ref="BE1008" si="5823">+Z1008</f>
        <v>44832</v>
      </c>
      <c r="BF1008" s="120">
        <f t="shared" ref="BF1008" si="5824">+B1008</f>
        <v>64</v>
      </c>
      <c r="BG1008" s="120">
        <f t="shared" ref="BG1008" si="5825">+BI1008</f>
        <v>24020</v>
      </c>
      <c r="BH1008" s="209">
        <f t="shared" ref="BH1008" si="5826">+A1008</f>
        <v>44832</v>
      </c>
      <c r="BI1008" s="120">
        <f t="shared" ref="BI1008" si="5827">+C1008</f>
        <v>24020</v>
      </c>
      <c r="BJ1008" s="1">
        <f t="shared" ref="BJ1008" si="5828">+BE1008</f>
        <v>44832</v>
      </c>
      <c r="BK1008">
        <f t="shared" ref="BK1008" si="5829">+BM1008-BL1008</f>
        <v>526</v>
      </c>
      <c r="BL1008">
        <f t="shared" ref="BL1008" si="5830">+M1008</f>
        <v>103</v>
      </c>
      <c r="BM1008">
        <f t="shared" ref="BM1008" si="5831">+L1008</f>
        <v>629</v>
      </c>
      <c r="BN1008" s="1">
        <f t="shared" ref="BN1008" si="5832">+BJ1008</f>
        <v>44832</v>
      </c>
      <c r="BO1008">
        <f t="shared" ref="BO1008" si="5833">+BO1004+BM1008</f>
        <v>202509</v>
      </c>
      <c r="BP1008">
        <f t="shared" ref="BP1008" si="5834">+BP1004+BL1008</f>
        <v>11469</v>
      </c>
      <c r="BQ1008" s="167">
        <f t="shared" ref="BQ1008" si="5835">+A1008</f>
        <v>44832</v>
      </c>
      <c r="BR1008">
        <f t="shared" ref="BR1008" si="5836">+AF1008</f>
        <v>413656</v>
      </c>
      <c r="BS1008">
        <f t="shared" ref="BS1008" si="5837">+AH1008</f>
        <v>84270</v>
      </c>
      <c r="BT1008">
        <f t="shared" ref="BT1008" si="5838">+AJ1008</f>
        <v>10148</v>
      </c>
      <c r="BU1008">
        <v>15</v>
      </c>
      <c r="BV1008">
        <f t="shared" ref="BV1008" si="5839">+AD1008</f>
        <v>540</v>
      </c>
      <c r="BW1008">
        <f t="shared" ref="BW1008" si="5840">+BW1004+BV1008</f>
        <v>107377</v>
      </c>
      <c r="BX1008" s="167">
        <f t="shared" ref="BX1008" si="5841">+A1008</f>
        <v>44832</v>
      </c>
      <c r="BY1008">
        <f t="shared" ref="BY1008" si="5842">+AL1008</f>
        <v>793</v>
      </c>
      <c r="BZ1008">
        <f t="shared" ref="BZ1008" si="5843">+AN1008</f>
        <v>787</v>
      </c>
      <c r="CA1008">
        <f t="shared" ref="CA1008" si="5844">+AP1008</f>
        <v>6</v>
      </c>
      <c r="CB1008" s="167">
        <f t="shared" ref="CB1008" si="5845">+A1008</f>
        <v>44832</v>
      </c>
      <c r="CC1008">
        <f t="shared" ref="CC1008" si="5846">+AR1008</f>
        <v>6373121</v>
      </c>
      <c r="CD1008">
        <f t="shared" ref="CD1008" si="5847">+AT1008</f>
        <v>13742</v>
      </c>
      <c r="CE1008">
        <f t="shared" ref="CE1008" si="5848">+AV1008</f>
        <v>10950</v>
      </c>
      <c r="CF1008" s="167">
        <f t="shared" ref="CF1008" si="5849">+A1008</f>
        <v>44832</v>
      </c>
      <c r="CG1008">
        <f t="shared" ref="CG1008" si="5850">+AQ1008</f>
        <v>48543</v>
      </c>
      <c r="CH1008">
        <f t="shared" ref="CH1008" si="5851">+AU1008</f>
        <v>38</v>
      </c>
      <c r="CI1008" s="167">
        <f t="shared" ref="CI1008" si="5852">+A1008</f>
        <v>44832</v>
      </c>
      <c r="CJ1008">
        <f t="shared" ref="CJ1008" si="5853">+AD1008</f>
        <v>540</v>
      </c>
      <c r="CK1008">
        <f t="shared" ref="CK1008" si="5854">+AG1008</f>
        <v>320</v>
      </c>
      <c r="CL1008" s="167">
        <f t="shared" ref="CL1008" si="5855">+A1008</f>
        <v>44832</v>
      </c>
      <c r="CM1008">
        <f t="shared" ref="CM1008" si="5856">+AI1008</f>
        <v>14</v>
      </c>
      <c r="CN1008" s="1">
        <f t="shared" ref="CN1008" si="5857">+Z1008</f>
        <v>44832</v>
      </c>
      <c r="CO1008" s="253">
        <f t="shared" ref="CO1008" si="5858">+AD1008</f>
        <v>540</v>
      </c>
      <c r="CP1008" s="1">
        <f t="shared" ref="CP1008" si="5859">+Z1008</f>
        <v>44832</v>
      </c>
      <c r="CQ1008" s="254">
        <f t="shared" ref="CQ1008" si="5860">+AI1008</f>
        <v>14</v>
      </c>
      <c r="CR1008" s="167">
        <f t="shared" ref="CR1008" si="5861">+A1008</f>
        <v>44832</v>
      </c>
      <c r="CS1008">
        <f t="shared" ref="CS1008" si="5862">+AQ1008</f>
        <v>48543</v>
      </c>
      <c r="CT1008">
        <f t="shared" ref="CT1008" si="5863">+AU1008</f>
        <v>38</v>
      </c>
      <c r="CU1008">
        <f t="shared" ref="CU1008" si="5864">+AS1008</f>
        <v>0</v>
      </c>
    </row>
    <row r="1009" spans="1:99" ht="18" customHeight="1" x14ac:dyDescent="0.55000000000000004">
      <c r="A1009" s="167">
        <v>44833</v>
      </c>
      <c r="B1009" s="219">
        <v>59</v>
      </c>
      <c r="C1009" s="142">
        <f t="shared" ref="C1009" si="5865">+B1009+C1008</f>
        <v>24079</v>
      </c>
      <c r="D1009" s="261">
        <f t="shared" ref="D1009" si="5866">+C1009-F1009</f>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3179"/>
        <v>821</v>
      </c>
      <c r="Z1009" s="74">
        <f t="shared" ref="Z1009" si="5867">+A1009</f>
        <v>44833</v>
      </c>
      <c r="AA1009" s="210">
        <f t="shared" ref="AA1009" si="5868">+AF1009+AL1009+AR1009</f>
        <v>6832910</v>
      </c>
      <c r="AB1009" s="210">
        <f t="shared" ref="AB1009" si="5869">+AH1009+AN1009+AT1009</f>
        <v>99062</v>
      </c>
      <c r="AC1009" s="211">
        <f t="shared" ref="AC1009" si="5870">+AJ1009+AP1009+AV1009</f>
        <v>21162</v>
      </c>
      <c r="AD1009" s="170">
        <f t="shared" ref="AD1009" si="5871">+AF1009-AF1008</f>
        <v>520</v>
      </c>
      <c r="AE1009" s="222">
        <f t="shared" ref="AE1009" si="5872">+AE1008+AD1009</f>
        <v>412971</v>
      </c>
      <c r="AF1009" s="143">
        <v>414176</v>
      </c>
      <c r="AG1009" s="171">
        <f t="shared" ref="AG1009" si="5873">+AH1009-AH1008</f>
        <v>263</v>
      </c>
      <c r="AH1009" s="143">
        <v>84533</v>
      </c>
      <c r="AI1009" s="171">
        <f t="shared" ref="AI1009" si="5874">+AJ1009-AJ1008</f>
        <v>5</v>
      </c>
      <c r="AJ1009" s="172">
        <v>10153</v>
      </c>
      <c r="AK1009" s="173">
        <f t="shared" ref="AK1009" si="5875">+AL1009-AL1008</f>
        <v>0</v>
      </c>
      <c r="AL1009" s="143">
        <v>793</v>
      </c>
      <c r="AM1009" s="173">
        <f t="shared" ref="AM1009" si="5876">+AN1009-AN1008</f>
        <v>0</v>
      </c>
      <c r="AN1009" s="143">
        <v>787</v>
      </c>
      <c r="AO1009" s="171">
        <f t="shared" ref="AO1009" si="5877">+AP1009-AP1008</f>
        <v>0</v>
      </c>
      <c r="AP1009" s="174">
        <v>6</v>
      </c>
      <c r="AQ1009" s="173">
        <f t="shared" ref="AQ1009" si="5878">+AR1009-AR1008</f>
        <v>44820</v>
      </c>
      <c r="AR1009" s="143">
        <v>6417941</v>
      </c>
      <c r="AS1009" s="171">
        <f t="shared" ref="AS1009" si="5879">+AT1009-AT1008</f>
        <v>0</v>
      </c>
      <c r="AT1009" s="143">
        <v>13742</v>
      </c>
      <c r="AU1009" s="171">
        <f t="shared" ref="AU1009" si="5880">+AV1009-AV1008</f>
        <v>53</v>
      </c>
      <c r="AV1009" s="175">
        <v>11003</v>
      </c>
      <c r="AW1009" s="217">
        <f t="shared" si="3180"/>
        <v>848</v>
      </c>
      <c r="AX1009" s="216">
        <f t="shared" ref="AX1009" si="5881">+A1009</f>
        <v>44833</v>
      </c>
      <c r="AY1009" s="5">
        <v>1</v>
      </c>
      <c r="AZ1009" s="217">
        <f t="shared" ref="AZ1009" si="5882">+AZ1008+AY1009</f>
        <v>2678</v>
      </c>
      <c r="BA1009" s="217">
        <f t="shared" si="3181"/>
        <v>459</v>
      </c>
      <c r="BB1009" s="119">
        <v>2</v>
      </c>
      <c r="BC1009" s="26">
        <f t="shared" ref="BC1009" si="5883">+BC1008+BB1009</f>
        <v>1668</v>
      </c>
      <c r="BD1009" s="217">
        <f t="shared" si="3182"/>
        <v>494</v>
      </c>
      <c r="BE1009" s="209">
        <f t="shared" ref="BE1009" si="5884">+Z1009</f>
        <v>44833</v>
      </c>
      <c r="BF1009" s="120">
        <f t="shared" ref="BF1009" si="5885">+B1009</f>
        <v>59</v>
      </c>
      <c r="BG1009" s="120">
        <f t="shared" ref="BG1009" si="5886">+BI1009</f>
        <v>24079</v>
      </c>
      <c r="BH1009" s="209">
        <f t="shared" ref="BH1009" si="5887">+A1009</f>
        <v>44833</v>
      </c>
      <c r="BI1009" s="120">
        <f t="shared" ref="BI1009" si="5888">+C1009</f>
        <v>24079</v>
      </c>
      <c r="BJ1009" s="1">
        <f t="shared" ref="BJ1009" si="5889">+BE1009</f>
        <v>44833</v>
      </c>
      <c r="BK1009">
        <f t="shared" ref="BK1009" si="5890">+BM1009-BL1009</f>
        <v>625</v>
      </c>
      <c r="BL1009">
        <f t="shared" ref="BL1009" si="5891">+M1009</f>
        <v>86</v>
      </c>
      <c r="BM1009">
        <f t="shared" ref="BM1009" si="5892">+L1009</f>
        <v>711</v>
      </c>
      <c r="BN1009" s="1">
        <f t="shared" ref="BN1009" si="5893">+BJ1009</f>
        <v>44833</v>
      </c>
      <c r="BO1009">
        <f t="shared" ref="BO1009" si="5894">+BO1005+BM1009</f>
        <v>205829</v>
      </c>
      <c r="BP1009">
        <f t="shared" ref="BP1009" si="5895">+BP1005+BL1009</f>
        <v>11541</v>
      </c>
      <c r="BQ1009" s="167">
        <f t="shared" ref="BQ1009" si="5896">+A1009</f>
        <v>44833</v>
      </c>
      <c r="BR1009">
        <f t="shared" ref="BR1009" si="5897">+AF1009</f>
        <v>414176</v>
      </c>
      <c r="BS1009">
        <f t="shared" ref="BS1009" si="5898">+AH1009</f>
        <v>84533</v>
      </c>
      <c r="BT1009">
        <f t="shared" ref="BT1009" si="5899">+AJ1009</f>
        <v>10153</v>
      </c>
      <c r="BU1009">
        <v>15</v>
      </c>
      <c r="BV1009">
        <f t="shared" ref="BV1009" si="5900">+AD1009</f>
        <v>520</v>
      </c>
      <c r="BW1009">
        <f t="shared" ref="BW1009" si="5901">+BW1005+BV1009</f>
        <v>95932</v>
      </c>
      <c r="BX1009" s="167">
        <f t="shared" ref="BX1009" si="5902">+A1009</f>
        <v>44833</v>
      </c>
      <c r="BY1009">
        <f t="shared" ref="BY1009" si="5903">+AL1009</f>
        <v>793</v>
      </c>
      <c r="BZ1009">
        <f t="shared" ref="BZ1009" si="5904">+AN1009</f>
        <v>787</v>
      </c>
      <c r="CA1009">
        <f t="shared" ref="CA1009" si="5905">+AP1009</f>
        <v>6</v>
      </c>
      <c r="CB1009" s="167">
        <f t="shared" ref="CB1009" si="5906">+A1009</f>
        <v>44833</v>
      </c>
      <c r="CC1009">
        <f t="shared" ref="CC1009" si="5907">+AR1009</f>
        <v>6417941</v>
      </c>
      <c r="CD1009">
        <f t="shared" ref="CD1009" si="5908">+AT1009</f>
        <v>13742</v>
      </c>
      <c r="CE1009">
        <f t="shared" ref="CE1009" si="5909">+AV1009</f>
        <v>11003</v>
      </c>
      <c r="CF1009" s="167">
        <f t="shared" ref="CF1009" si="5910">+A1009</f>
        <v>44833</v>
      </c>
      <c r="CG1009">
        <f t="shared" ref="CG1009" si="5911">+AQ1009</f>
        <v>44820</v>
      </c>
      <c r="CH1009">
        <f t="shared" ref="CH1009" si="5912">+AU1009</f>
        <v>53</v>
      </c>
      <c r="CI1009" s="167">
        <f t="shared" ref="CI1009" si="5913">+A1009</f>
        <v>44833</v>
      </c>
      <c r="CJ1009">
        <f t="shared" ref="CJ1009" si="5914">+AD1009</f>
        <v>520</v>
      </c>
      <c r="CK1009">
        <f t="shared" ref="CK1009" si="5915">+AG1009</f>
        <v>263</v>
      </c>
      <c r="CL1009" s="167">
        <f t="shared" ref="CL1009" si="5916">+A1009</f>
        <v>44833</v>
      </c>
      <c r="CM1009">
        <f t="shared" ref="CM1009" si="5917">+AI1009</f>
        <v>5</v>
      </c>
      <c r="CN1009" s="1">
        <f t="shared" ref="CN1009" si="5918">+Z1009</f>
        <v>44833</v>
      </c>
      <c r="CO1009" s="253">
        <f t="shared" ref="CO1009" si="5919">+AD1009</f>
        <v>520</v>
      </c>
      <c r="CP1009" s="1">
        <f t="shared" ref="CP1009" si="5920">+Z1009</f>
        <v>44833</v>
      </c>
      <c r="CQ1009" s="254">
        <f t="shared" ref="CQ1009" si="5921">+AI1009</f>
        <v>5</v>
      </c>
      <c r="CR1009" s="167">
        <f t="shared" ref="CR1009" si="5922">+A1009</f>
        <v>44833</v>
      </c>
      <c r="CS1009">
        <f t="shared" ref="CS1009" si="5923">+AQ1009</f>
        <v>44820</v>
      </c>
      <c r="CT1009">
        <f t="shared" ref="CT1009" si="5924">+AU1009</f>
        <v>53</v>
      </c>
      <c r="CU1009">
        <f t="shared" ref="CU1009" si="5925">+AS1009</f>
        <v>0</v>
      </c>
    </row>
    <row r="1010" spans="1:99" ht="18" customHeight="1" x14ac:dyDescent="0.55000000000000004">
      <c r="A1010" s="167">
        <v>44834</v>
      </c>
      <c r="B1010" s="219">
        <v>66</v>
      </c>
      <c r="C1010" s="142">
        <f t="shared" ref="C1010" si="5926">+B1010+C1009</f>
        <v>24145</v>
      </c>
      <c r="D1010" s="261">
        <f t="shared" ref="D1010" si="5927">+C1010-F1010</f>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3179"/>
        <v>822</v>
      </c>
      <c r="Z1010" s="74">
        <f t="shared" ref="Z1010" si="5928">+A1010</f>
        <v>44834</v>
      </c>
      <c r="AA1010" s="210">
        <f t="shared" ref="AA1010" si="5929">+AF1010+AL1010+AR1010</f>
        <v>6876848</v>
      </c>
      <c r="AB1010" s="210">
        <f t="shared" ref="AB1010" si="5930">+AH1010+AN1010+AT1010</f>
        <v>99312</v>
      </c>
      <c r="AC1010" s="211">
        <f t="shared" ref="AC1010" si="5931">+AJ1010+AP1010+AV1010</f>
        <v>21220</v>
      </c>
      <c r="AD1010" s="170">
        <f t="shared" ref="AD1010" si="5932">+AF1010-AF1009</f>
        <v>479</v>
      </c>
      <c r="AE1010" s="222">
        <f t="shared" ref="AE1010" si="5933">+AE1009+AD1010</f>
        <v>413450</v>
      </c>
      <c r="AF1010" s="143">
        <v>414655</v>
      </c>
      <c r="AG1010" s="171">
        <f t="shared" ref="AG1010" si="5934">+AH1010-AH1009</f>
        <v>250</v>
      </c>
      <c r="AH1010" s="143">
        <v>84783</v>
      </c>
      <c r="AI1010" s="171">
        <f t="shared" ref="AI1010" si="5935">+AJ1010-AJ1009</f>
        <v>8</v>
      </c>
      <c r="AJ1010" s="172">
        <v>10161</v>
      </c>
      <c r="AK1010" s="173">
        <f t="shared" ref="AK1010" si="5936">+AL1010-AL1009</f>
        <v>0</v>
      </c>
      <c r="AL1010" s="143">
        <v>793</v>
      </c>
      <c r="AM1010" s="173">
        <f t="shared" ref="AM1010" si="5937">+AN1010-AN1009</f>
        <v>0</v>
      </c>
      <c r="AN1010" s="143">
        <v>787</v>
      </c>
      <c r="AO1010" s="171">
        <f t="shared" ref="AO1010" si="5938">+AP1010-AP1009</f>
        <v>0</v>
      </c>
      <c r="AP1010" s="174">
        <v>6</v>
      </c>
      <c r="AQ1010" s="173">
        <f t="shared" ref="AQ1010" si="5939">+AR1010-AR1009</f>
        <v>43459</v>
      </c>
      <c r="AR1010" s="143">
        <v>6461400</v>
      </c>
      <c r="AS1010" s="171">
        <f t="shared" ref="AS1010" si="5940">+AT1010-AT1009</f>
        <v>0</v>
      </c>
      <c r="AT1010" s="143">
        <v>13742</v>
      </c>
      <c r="AU1010" s="171">
        <f t="shared" ref="AU1010" si="5941">+AV1010-AV1009</f>
        <v>50</v>
      </c>
      <c r="AV1010" s="175">
        <v>11053</v>
      </c>
      <c r="AW1010" s="217">
        <f t="shared" si="3180"/>
        <v>849</v>
      </c>
      <c r="AX1010" s="216">
        <f t="shared" ref="AX1010" si="5942">+A1010</f>
        <v>44834</v>
      </c>
      <c r="AY1010" s="5">
        <v>1</v>
      </c>
      <c r="AZ1010" s="217">
        <f t="shared" ref="AZ1010" si="5943">+AZ1009+AY1010</f>
        <v>2679</v>
      </c>
      <c r="BA1010" s="217">
        <f t="shared" si="3181"/>
        <v>460</v>
      </c>
      <c r="BB1010" s="119">
        <v>0</v>
      </c>
      <c r="BC1010" s="26">
        <f t="shared" ref="BC1010" si="5944">+BC1009+BB1010</f>
        <v>1668</v>
      </c>
      <c r="BD1010" s="217">
        <f t="shared" si="3182"/>
        <v>495</v>
      </c>
      <c r="BE1010" s="209">
        <f t="shared" ref="BE1010" si="5945">+Z1010</f>
        <v>44834</v>
      </c>
      <c r="BF1010" s="120">
        <f t="shared" ref="BF1010" si="5946">+B1010</f>
        <v>66</v>
      </c>
      <c r="BG1010" s="120">
        <f t="shared" ref="BG1010" si="5947">+BI1010</f>
        <v>24145</v>
      </c>
      <c r="BH1010" s="209">
        <f t="shared" ref="BH1010" si="5948">+A1010</f>
        <v>44834</v>
      </c>
      <c r="BI1010" s="120">
        <f t="shared" ref="BI1010" si="5949">+C1010</f>
        <v>24145</v>
      </c>
      <c r="BJ1010" s="1">
        <f t="shared" ref="BJ1010" si="5950">+BE1010</f>
        <v>44834</v>
      </c>
      <c r="BK1010">
        <f t="shared" ref="BK1010" si="5951">+BM1010-BL1010</f>
        <v>549</v>
      </c>
      <c r="BL1010">
        <f t="shared" ref="BL1010" si="5952">+M1010</f>
        <v>99</v>
      </c>
      <c r="BM1010">
        <f t="shared" ref="BM1010" si="5953">+L1010</f>
        <v>648</v>
      </c>
      <c r="BN1010" s="1">
        <f t="shared" ref="BN1010" si="5954">+BJ1010</f>
        <v>44834</v>
      </c>
      <c r="BO1010">
        <f t="shared" ref="BO1010" si="5955">+BO1006+BM1010</f>
        <v>198188</v>
      </c>
      <c r="BP1010">
        <f t="shared" ref="BP1010" si="5956">+BP1006+BL1010</f>
        <v>11697</v>
      </c>
      <c r="BQ1010" s="167">
        <f t="shared" ref="BQ1010" si="5957">+A1010</f>
        <v>44834</v>
      </c>
      <c r="BR1010">
        <f t="shared" ref="BR1010" si="5958">+AF1010</f>
        <v>414655</v>
      </c>
      <c r="BS1010">
        <f t="shared" ref="BS1010" si="5959">+AH1010</f>
        <v>84783</v>
      </c>
      <c r="BT1010">
        <f t="shared" ref="BT1010" si="5960">+AJ1010</f>
        <v>10161</v>
      </c>
      <c r="BU1010">
        <v>15</v>
      </c>
      <c r="BV1010">
        <f t="shared" ref="BV1010" si="5961">+AD1010</f>
        <v>479</v>
      </c>
      <c r="BW1010">
        <f t="shared" ref="BW1010" si="5962">+BW1006+BV1010</f>
        <v>108310</v>
      </c>
      <c r="BX1010" s="167">
        <f t="shared" ref="BX1010" si="5963">+A1010</f>
        <v>44834</v>
      </c>
      <c r="BY1010">
        <f t="shared" ref="BY1010" si="5964">+AL1010</f>
        <v>793</v>
      </c>
      <c r="BZ1010">
        <f t="shared" ref="BZ1010" si="5965">+AN1010</f>
        <v>787</v>
      </c>
      <c r="CA1010">
        <f t="shared" ref="CA1010" si="5966">+AP1010</f>
        <v>6</v>
      </c>
      <c r="CB1010" s="167">
        <f t="shared" ref="CB1010" si="5967">+A1010</f>
        <v>44834</v>
      </c>
      <c r="CC1010">
        <f t="shared" ref="CC1010" si="5968">+AR1010</f>
        <v>6461400</v>
      </c>
      <c r="CD1010">
        <f t="shared" ref="CD1010" si="5969">+AT1010</f>
        <v>13742</v>
      </c>
      <c r="CE1010">
        <f t="shared" ref="CE1010" si="5970">+AV1010</f>
        <v>11053</v>
      </c>
      <c r="CF1010" s="167">
        <f t="shared" ref="CF1010" si="5971">+A1010</f>
        <v>44834</v>
      </c>
      <c r="CG1010">
        <f t="shared" ref="CG1010" si="5972">+AQ1010</f>
        <v>43459</v>
      </c>
      <c r="CH1010">
        <f t="shared" ref="CH1010" si="5973">+AU1010</f>
        <v>50</v>
      </c>
      <c r="CI1010" s="167">
        <f t="shared" ref="CI1010" si="5974">+A1010</f>
        <v>44834</v>
      </c>
      <c r="CJ1010">
        <f t="shared" ref="CJ1010" si="5975">+AD1010</f>
        <v>479</v>
      </c>
      <c r="CK1010">
        <f t="shared" ref="CK1010" si="5976">+AG1010</f>
        <v>250</v>
      </c>
      <c r="CL1010" s="167">
        <f t="shared" ref="CL1010" si="5977">+A1010</f>
        <v>44834</v>
      </c>
      <c r="CM1010">
        <f t="shared" ref="CM1010" si="5978">+AI1010</f>
        <v>8</v>
      </c>
      <c r="CN1010" s="1">
        <f t="shared" ref="CN1010" si="5979">+Z1010</f>
        <v>44834</v>
      </c>
      <c r="CO1010" s="253">
        <f t="shared" ref="CO1010" si="5980">+AD1010</f>
        <v>479</v>
      </c>
      <c r="CP1010" s="1">
        <f t="shared" ref="CP1010" si="5981">+Z1010</f>
        <v>44834</v>
      </c>
      <c r="CQ1010" s="254">
        <f t="shared" ref="CQ1010" si="5982">+AI1010</f>
        <v>8</v>
      </c>
      <c r="CR1010" s="167">
        <f t="shared" ref="CR1010" si="5983">+A1010</f>
        <v>44834</v>
      </c>
      <c r="CS1010">
        <f t="shared" ref="CS1010" si="5984">+AQ1010</f>
        <v>43459</v>
      </c>
      <c r="CT1010">
        <f t="shared" ref="CT1010" si="5985">+AU1010</f>
        <v>50</v>
      </c>
      <c r="CU1010">
        <f t="shared" ref="CU1010" si="5986">+AS1010</f>
        <v>0</v>
      </c>
    </row>
    <row r="1011" spans="1:99" ht="18" customHeight="1" x14ac:dyDescent="0.55000000000000004">
      <c r="A1011" s="167">
        <v>44835</v>
      </c>
      <c r="B1011" s="219">
        <v>63</v>
      </c>
      <c r="C1011" s="142">
        <f t="shared" ref="C1011" si="5987">+B1011+C1010</f>
        <v>24208</v>
      </c>
      <c r="D1011" s="261">
        <f t="shared" ref="D1011" si="5988">+C1011-F1011</f>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3179"/>
        <v>823</v>
      </c>
      <c r="Z1011" s="74">
        <f t="shared" ref="Z1011" si="5989">+A1011</f>
        <v>44835</v>
      </c>
      <c r="AA1011" s="210">
        <f t="shared" ref="AA1011:AA1012" si="5990">+AF1011+AL1011+AR1011</f>
        <v>6920359</v>
      </c>
      <c r="AB1011" s="210">
        <f t="shared" ref="AB1011:AB1012" si="5991">+AH1011+AN1011+AT1011</f>
        <v>99654</v>
      </c>
      <c r="AC1011" s="211">
        <f t="shared" ref="AC1011:AC1012" si="5992">+AJ1011+AP1011+AV1011</f>
        <v>21274</v>
      </c>
      <c r="AD1011" s="170">
        <f t="shared" ref="AD1011" si="5993">+AF1011-AF1010</f>
        <v>489</v>
      </c>
      <c r="AE1011" s="222">
        <f t="shared" ref="AE1011" si="5994">+AE1010+AD1011</f>
        <v>413939</v>
      </c>
      <c r="AF1011" s="143">
        <v>415144</v>
      </c>
      <c r="AG1011" s="171">
        <f t="shared" ref="AG1011" si="5995">+AH1011-AH1010</f>
        <v>342</v>
      </c>
      <c r="AH1011" s="143">
        <v>85125</v>
      </c>
      <c r="AI1011" s="171">
        <f t="shared" ref="AI1011" si="5996">+AJ1011-AJ1010</f>
        <v>6</v>
      </c>
      <c r="AJ1011" s="172">
        <v>10167</v>
      </c>
      <c r="AK1011" s="173">
        <f t="shared" ref="AK1011" si="5997">+AL1011-AL1010</f>
        <v>0</v>
      </c>
      <c r="AL1011" s="143">
        <v>793</v>
      </c>
      <c r="AM1011" s="173">
        <f t="shared" ref="AM1011" si="5998">+AN1011-AN1010</f>
        <v>0</v>
      </c>
      <c r="AN1011" s="143">
        <v>787</v>
      </c>
      <c r="AO1011" s="171">
        <f t="shared" ref="AO1011" si="5999">+AP1011-AP1010</f>
        <v>0</v>
      </c>
      <c r="AP1011" s="174">
        <v>6</v>
      </c>
      <c r="AQ1011" s="173">
        <f t="shared" ref="AQ1011" si="6000">+AR1011-AR1010</f>
        <v>43022</v>
      </c>
      <c r="AR1011" s="143">
        <v>6504422</v>
      </c>
      <c r="AS1011" s="171">
        <f t="shared" ref="AS1011" si="6001">+AT1011-AT1010</f>
        <v>0</v>
      </c>
      <c r="AT1011" s="143">
        <v>13742</v>
      </c>
      <c r="AU1011" s="171">
        <f t="shared" ref="AU1011" si="6002">+AV1011-AV1010</f>
        <v>48</v>
      </c>
      <c r="AV1011" s="175">
        <v>11101</v>
      </c>
      <c r="AW1011" s="217">
        <f t="shared" si="3180"/>
        <v>850</v>
      </c>
      <c r="AX1011" s="216">
        <f t="shared" ref="AX1011" si="6003">+A1011</f>
        <v>44835</v>
      </c>
      <c r="AY1011" s="5">
        <v>2</v>
      </c>
      <c r="AZ1011" s="217">
        <f t="shared" ref="AZ1011" si="6004">+AZ1010+AY1011</f>
        <v>2681</v>
      </c>
      <c r="BA1011" s="217">
        <f t="shared" si="3181"/>
        <v>458</v>
      </c>
      <c r="BB1011" s="119">
        <v>0</v>
      </c>
      <c r="BC1011" s="26">
        <f t="shared" ref="BC1011" si="6005">+BC1010+BB1011</f>
        <v>1668</v>
      </c>
      <c r="BD1011" s="217">
        <f t="shared" si="3182"/>
        <v>493</v>
      </c>
      <c r="BE1011" s="209">
        <f t="shared" ref="BE1011" si="6006">+Z1011</f>
        <v>44835</v>
      </c>
      <c r="BF1011" s="120">
        <f t="shared" ref="BF1011" si="6007">+B1011</f>
        <v>63</v>
      </c>
      <c r="BG1011" s="120">
        <f t="shared" ref="BG1011" si="6008">+BI1011</f>
        <v>24208</v>
      </c>
      <c r="BH1011" s="209">
        <f t="shared" ref="BH1011" si="6009">+A1011</f>
        <v>44835</v>
      </c>
      <c r="BI1011" s="120">
        <f t="shared" ref="BI1011" si="6010">+C1011</f>
        <v>24208</v>
      </c>
      <c r="BJ1011" s="1">
        <f t="shared" ref="BJ1011" si="6011">+BE1011</f>
        <v>44835</v>
      </c>
      <c r="BK1011">
        <f t="shared" ref="BK1011" si="6012">+BM1011-BL1011</f>
        <v>432</v>
      </c>
      <c r="BL1011">
        <f t="shared" ref="BL1011" si="6013">+M1011</f>
        <v>108</v>
      </c>
      <c r="BM1011">
        <f t="shared" ref="BM1011" si="6014">+L1011</f>
        <v>540</v>
      </c>
      <c r="BN1011" s="1">
        <f t="shared" ref="BN1011" si="6015">+BJ1011</f>
        <v>44835</v>
      </c>
      <c r="BO1011">
        <f t="shared" ref="BO1011" si="6016">+BO1007+BM1011</f>
        <v>200426</v>
      </c>
      <c r="BP1011">
        <f t="shared" ref="BP1011" si="6017">+BP1007+BL1011</f>
        <v>11655</v>
      </c>
      <c r="BQ1011" s="167">
        <f t="shared" ref="BQ1011" si="6018">+A1011</f>
        <v>44835</v>
      </c>
      <c r="BR1011">
        <f t="shared" ref="BR1011" si="6019">+AF1011</f>
        <v>415144</v>
      </c>
      <c r="BS1011">
        <f t="shared" ref="BS1011" si="6020">+AH1011</f>
        <v>85125</v>
      </c>
      <c r="BT1011">
        <f t="shared" ref="BT1011" si="6021">+AJ1011</f>
        <v>10167</v>
      </c>
      <c r="BU1011">
        <v>15</v>
      </c>
      <c r="BV1011">
        <f t="shared" ref="BV1011" si="6022">+AD1011</f>
        <v>489</v>
      </c>
      <c r="BW1011">
        <f t="shared" ref="BW1011" si="6023">+BW1007+BV1011</f>
        <v>94777</v>
      </c>
      <c r="BX1011" s="167">
        <f t="shared" ref="BX1011" si="6024">+A1011</f>
        <v>44835</v>
      </c>
      <c r="BY1011">
        <f t="shared" ref="BY1011" si="6025">+AL1011</f>
        <v>793</v>
      </c>
      <c r="BZ1011">
        <f t="shared" ref="BZ1011" si="6026">+AN1011</f>
        <v>787</v>
      </c>
      <c r="CA1011">
        <f t="shared" ref="CA1011" si="6027">+AP1011</f>
        <v>6</v>
      </c>
      <c r="CB1011" s="167">
        <f t="shared" ref="CB1011" si="6028">+A1011</f>
        <v>44835</v>
      </c>
      <c r="CC1011">
        <f t="shared" ref="CC1011" si="6029">+AR1011</f>
        <v>6504422</v>
      </c>
      <c r="CD1011">
        <f t="shared" ref="CD1011" si="6030">+AT1011</f>
        <v>13742</v>
      </c>
      <c r="CE1011">
        <f t="shared" ref="CE1011" si="6031">+AV1011</f>
        <v>11101</v>
      </c>
      <c r="CF1011" s="167">
        <f t="shared" ref="CF1011" si="6032">+A1011</f>
        <v>44835</v>
      </c>
      <c r="CG1011">
        <f t="shared" ref="CG1011" si="6033">+AQ1011</f>
        <v>43022</v>
      </c>
      <c r="CH1011">
        <f t="shared" ref="CH1011" si="6034">+AU1011</f>
        <v>48</v>
      </c>
      <c r="CI1011" s="167">
        <f t="shared" ref="CI1011" si="6035">+A1011</f>
        <v>44835</v>
      </c>
      <c r="CJ1011">
        <f t="shared" ref="CJ1011" si="6036">+AD1011</f>
        <v>489</v>
      </c>
      <c r="CK1011">
        <f t="shared" ref="CK1011" si="6037">+AG1011</f>
        <v>342</v>
      </c>
      <c r="CL1011" s="167">
        <f t="shared" ref="CL1011" si="6038">+A1011</f>
        <v>44835</v>
      </c>
      <c r="CM1011">
        <f t="shared" ref="CM1011" si="6039">+AI1011</f>
        <v>6</v>
      </c>
      <c r="CN1011" s="1">
        <f t="shared" ref="CN1011" si="6040">+Z1011</f>
        <v>44835</v>
      </c>
      <c r="CO1011" s="253">
        <f t="shared" ref="CO1011" si="6041">+AD1011</f>
        <v>489</v>
      </c>
      <c r="CP1011" s="1">
        <f t="shared" ref="CP1011" si="6042">+Z1011</f>
        <v>44835</v>
      </c>
      <c r="CQ1011" s="254">
        <f t="shared" ref="CQ1011" si="6043">+AI1011</f>
        <v>6</v>
      </c>
      <c r="CR1011" s="167">
        <f t="shared" ref="CR1011" si="6044">+A1011</f>
        <v>44835</v>
      </c>
      <c r="CS1011">
        <f t="shared" ref="CS1011" si="6045">+AQ1011</f>
        <v>43022</v>
      </c>
      <c r="CT1011">
        <f t="shared" ref="CT1011" si="6046">+AU1011</f>
        <v>48</v>
      </c>
      <c r="CU1011">
        <f t="shared" ref="CU1011" si="6047">+AS1011</f>
        <v>0</v>
      </c>
    </row>
    <row r="1012" spans="1:99" ht="18" customHeight="1" x14ac:dyDescent="0.55000000000000004">
      <c r="A1012" s="167">
        <v>44836</v>
      </c>
      <c r="B1012" s="219">
        <v>51</v>
      </c>
      <c r="C1012" s="142">
        <f t="shared" ref="C1012" si="6048">+B1012+C1011</f>
        <v>24259</v>
      </c>
      <c r="D1012" s="261">
        <f t="shared" ref="D1012" si="6049">+C1012-F1012</f>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3179"/>
        <v>824</v>
      </c>
      <c r="Z1012" s="74">
        <f t="shared" ref="Z1012" si="6050">+A1012</f>
        <v>44836</v>
      </c>
      <c r="AA1012" s="210">
        <f t="shared" si="5990"/>
        <v>6964074</v>
      </c>
      <c r="AB1012" s="210">
        <f t="shared" si="5991"/>
        <v>99879</v>
      </c>
      <c r="AC1012" s="211">
        <f t="shared" si="5992"/>
        <v>21342</v>
      </c>
      <c r="AD1012" s="170">
        <f t="shared" ref="AD1012" si="6051">+AF1012-AF1011</f>
        <v>429</v>
      </c>
      <c r="AE1012" s="222">
        <f t="shared" ref="AE1012" si="6052">+AE1011+AD1012</f>
        <v>414368</v>
      </c>
      <c r="AF1012" s="143">
        <v>415573</v>
      </c>
      <c r="AG1012" s="171">
        <f t="shared" ref="AG1012" si="6053">+AH1012-AH1011</f>
        <v>225</v>
      </c>
      <c r="AH1012" s="143">
        <v>85350</v>
      </c>
      <c r="AI1012" s="171">
        <f t="shared" ref="AI1012" si="6054">+AJ1012-AJ1011</f>
        <v>6</v>
      </c>
      <c r="AJ1012" s="172">
        <v>10173</v>
      </c>
      <c r="AK1012" s="173">
        <f t="shared" ref="AK1012" si="6055">+AL1012-AL1011</f>
        <v>0</v>
      </c>
      <c r="AL1012" s="143">
        <v>793</v>
      </c>
      <c r="AM1012" s="173">
        <f t="shared" ref="AM1012" si="6056">+AN1012-AN1011</f>
        <v>0</v>
      </c>
      <c r="AN1012" s="143">
        <v>787</v>
      </c>
      <c r="AO1012" s="171">
        <f t="shared" ref="AO1012" si="6057">+AP1012-AP1011</f>
        <v>0</v>
      </c>
      <c r="AP1012" s="174">
        <v>6</v>
      </c>
      <c r="AQ1012" s="173">
        <f t="shared" ref="AQ1012" si="6058">+AR1012-AR1011</f>
        <v>43286</v>
      </c>
      <c r="AR1012" s="143">
        <v>6547708</v>
      </c>
      <c r="AS1012" s="171">
        <f t="shared" ref="AS1012" si="6059">+AT1012-AT1011</f>
        <v>0</v>
      </c>
      <c r="AT1012" s="143">
        <v>13742</v>
      </c>
      <c r="AU1012" s="171">
        <f t="shared" ref="AU1012" si="6060">+AV1012-AV1011</f>
        <v>62</v>
      </c>
      <c r="AV1012" s="175">
        <v>11163</v>
      </c>
      <c r="AW1012" s="217">
        <f t="shared" si="3180"/>
        <v>851</v>
      </c>
      <c r="AX1012" s="216">
        <f t="shared" ref="AX1012" si="6061">+A1012</f>
        <v>44836</v>
      </c>
      <c r="AY1012" s="5">
        <v>2</v>
      </c>
      <c r="AZ1012" s="217">
        <f t="shared" ref="AZ1012" si="6062">+AZ1011+AY1012</f>
        <v>2683</v>
      </c>
      <c r="BA1012" s="217">
        <f t="shared" si="3181"/>
        <v>459</v>
      </c>
      <c r="BB1012" s="119">
        <v>0</v>
      </c>
      <c r="BC1012" s="26">
        <f t="shared" ref="BC1012" si="6063">+BC1011+BB1012</f>
        <v>1668</v>
      </c>
      <c r="BD1012" s="217">
        <f t="shared" si="3182"/>
        <v>494</v>
      </c>
      <c r="BE1012" s="209">
        <f t="shared" ref="BE1012" si="6064">+Z1012</f>
        <v>44836</v>
      </c>
      <c r="BF1012" s="120">
        <f t="shared" ref="BF1012:BF1013" si="6065">+B1012</f>
        <v>51</v>
      </c>
      <c r="BG1012" s="120">
        <f t="shared" ref="BG1012" si="6066">+BI1012</f>
        <v>24259</v>
      </c>
      <c r="BH1012" s="209">
        <f t="shared" ref="BH1012" si="6067">+A1012</f>
        <v>44836</v>
      </c>
      <c r="BI1012" s="120">
        <f t="shared" ref="BI1012" si="6068">+C1012</f>
        <v>24259</v>
      </c>
      <c r="BJ1012" s="1">
        <f t="shared" ref="BJ1012" si="6069">+BE1012</f>
        <v>44836</v>
      </c>
      <c r="BK1012">
        <f t="shared" ref="BK1012:BK1013" si="6070">+BM1012-BL1012</f>
        <v>466</v>
      </c>
      <c r="BL1012">
        <f t="shared" ref="BL1012:BL1013" si="6071">+M1012</f>
        <v>104</v>
      </c>
      <c r="BM1012">
        <f t="shared" ref="BM1012:BM1013" si="6072">+L1012</f>
        <v>570</v>
      </c>
      <c r="BN1012" s="1">
        <f t="shared" ref="BN1012" si="6073">+BJ1012</f>
        <v>44836</v>
      </c>
      <c r="BO1012">
        <f t="shared" ref="BO1012" si="6074">+BO1008+BM1012</f>
        <v>203079</v>
      </c>
      <c r="BP1012">
        <f t="shared" ref="BP1012" si="6075">+BP1008+BL1012</f>
        <v>11573</v>
      </c>
      <c r="BQ1012" s="167">
        <f t="shared" ref="BQ1012" si="6076">+A1012</f>
        <v>44836</v>
      </c>
      <c r="BR1012">
        <f t="shared" ref="BR1012:BR1013" si="6077">+AF1012</f>
        <v>415573</v>
      </c>
      <c r="BS1012">
        <f t="shared" ref="BS1012:BS1013" si="6078">+AH1012</f>
        <v>85350</v>
      </c>
      <c r="BT1012">
        <f t="shared" ref="BT1012:BT1013" si="6079">+AJ1012</f>
        <v>10173</v>
      </c>
      <c r="BU1012">
        <v>15</v>
      </c>
      <c r="BV1012">
        <f t="shared" ref="BV1012" si="6080">+AD1012</f>
        <v>429</v>
      </c>
      <c r="BW1012">
        <f t="shared" ref="BW1012" si="6081">+BW1008+BV1012</f>
        <v>107806</v>
      </c>
      <c r="BX1012" s="167">
        <f t="shared" ref="BX1012" si="6082">+A1012</f>
        <v>44836</v>
      </c>
      <c r="BY1012">
        <f t="shared" ref="BY1012" si="6083">+AL1012</f>
        <v>793</v>
      </c>
      <c r="BZ1012">
        <f t="shared" ref="BZ1012" si="6084">+AN1012</f>
        <v>787</v>
      </c>
      <c r="CA1012">
        <f t="shared" ref="CA1012" si="6085">+AP1012</f>
        <v>6</v>
      </c>
      <c r="CB1012" s="167">
        <f t="shared" ref="CB1012" si="6086">+A1012</f>
        <v>44836</v>
      </c>
      <c r="CC1012">
        <f t="shared" ref="CC1012:CC1013" si="6087">+AR1012</f>
        <v>6547708</v>
      </c>
      <c r="CD1012">
        <f t="shared" ref="CD1012" si="6088">+AT1012</f>
        <v>13742</v>
      </c>
      <c r="CE1012">
        <f t="shared" ref="CE1012:CE1013" si="6089">+AV1012</f>
        <v>11163</v>
      </c>
      <c r="CF1012" s="167">
        <f t="shared" ref="CF1012" si="6090">+A1012</f>
        <v>44836</v>
      </c>
      <c r="CG1012">
        <f t="shared" ref="CG1012" si="6091">+AQ1012</f>
        <v>43286</v>
      </c>
      <c r="CH1012">
        <f t="shared" ref="CH1012" si="6092">+AU1012</f>
        <v>62</v>
      </c>
      <c r="CI1012" s="167">
        <f t="shared" ref="CI1012" si="6093">+A1012</f>
        <v>44836</v>
      </c>
      <c r="CJ1012">
        <f t="shared" ref="CJ1012" si="6094">+AD1012</f>
        <v>429</v>
      </c>
      <c r="CK1012">
        <f t="shared" ref="CK1012" si="6095">+AG1012</f>
        <v>225</v>
      </c>
      <c r="CL1012" s="167">
        <f t="shared" ref="CL1012" si="6096">+A1012</f>
        <v>44836</v>
      </c>
      <c r="CM1012">
        <f t="shared" ref="CM1012" si="6097">+AI1012</f>
        <v>6</v>
      </c>
      <c r="CN1012" s="1">
        <f t="shared" ref="CN1012" si="6098">+Z1012</f>
        <v>44836</v>
      </c>
      <c r="CO1012" s="253">
        <f t="shared" ref="CO1012" si="6099">+AD1012</f>
        <v>429</v>
      </c>
      <c r="CP1012" s="1">
        <f t="shared" ref="CP1012" si="6100">+Z1012</f>
        <v>44836</v>
      </c>
      <c r="CQ1012" s="254">
        <f t="shared" ref="CQ1012" si="6101">+AI1012</f>
        <v>6</v>
      </c>
      <c r="CR1012" s="167">
        <f t="shared" ref="CR1012" si="6102">+A1012</f>
        <v>44836</v>
      </c>
      <c r="CS1012">
        <f t="shared" ref="CS1012" si="6103">+AQ1012</f>
        <v>43286</v>
      </c>
      <c r="CT1012">
        <f t="shared" ref="CT1012" si="6104">+AU1012</f>
        <v>62</v>
      </c>
      <c r="CU1012">
        <f t="shared" ref="CU1012" si="6105">+AS1012</f>
        <v>0</v>
      </c>
    </row>
    <row r="1013" spans="1:99" ht="18" customHeight="1" x14ac:dyDescent="0.55000000000000004">
      <c r="A1013" s="167">
        <v>44837</v>
      </c>
      <c r="B1013" s="219">
        <v>57</v>
      </c>
      <c r="C1013" s="142">
        <f t="shared" ref="C1013" si="6106">+B1013+C1012</f>
        <v>24316</v>
      </c>
      <c r="D1013" s="261">
        <f t="shared" ref="D1013" si="6107">+C1013-F1013</f>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3179"/>
        <v>825</v>
      </c>
      <c r="Z1013" s="74">
        <f t="shared" ref="Z1013" si="6108">+A1013</f>
        <v>44837</v>
      </c>
      <c r="AA1013" s="210">
        <f t="shared" ref="AA1013" si="6109">+AF1013+AL1013+AR1013</f>
        <v>6997963</v>
      </c>
      <c r="AB1013" s="210">
        <f t="shared" ref="AB1013" si="6110">+AH1013+AN1013+AT1013</f>
        <v>99986</v>
      </c>
      <c r="AC1013" s="211">
        <f t="shared" ref="AC1013" si="6111">+AJ1013+AP1013+AV1013</f>
        <v>21383</v>
      </c>
      <c r="AD1013" s="170">
        <f t="shared" ref="AD1013" si="6112">+AF1013-AF1012</f>
        <v>480</v>
      </c>
      <c r="AE1013" s="222">
        <f t="shared" ref="AE1013" si="6113">+AE1012+AD1013</f>
        <v>414848</v>
      </c>
      <c r="AF1013" s="143">
        <v>416053</v>
      </c>
      <c r="AG1013" s="171">
        <f t="shared" ref="AG1013" si="6114">+AH1013-AH1012</f>
        <v>107</v>
      </c>
      <c r="AH1013" s="143">
        <v>85457</v>
      </c>
      <c r="AI1013" s="171">
        <f t="shared" ref="AI1013" si="6115">+AJ1013-AJ1012</f>
        <v>3</v>
      </c>
      <c r="AJ1013" s="172">
        <v>10176</v>
      </c>
      <c r="AK1013" s="173">
        <f t="shared" ref="AK1013" si="6116">+AL1013-AL1012</f>
        <v>0</v>
      </c>
      <c r="AL1013" s="143">
        <v>793</v>
      </c>
      <c r="AM1013" s="173">
        <f t="shared" ref="AM1013" si="6117">+AN1013-AN1012</f>
        <v>0</v>
      </c>
      <c r="AN1013" s="143">
        <v>787</v>
      </c>
      <c r="AO1013" s="171">
        <f t="shared" ref="AO1013" si="6118">+AP1013-AP1012</f>
        <v>0</v>
      </c>
      <c r="AP1013" s="174">
        <v>6</v>
      </c>
      <c r="AQ1013" s="173">
        <f t="shared" ref="AQ1013" si="6119">+AR1013-AR1012</f>
        <v>33409</v>
      </c>
      <c r="AR1013" s="143">
        <v>6581117</v>
      </c>
      <c r="AS1013" s="171">
        <f t="shared" ref="AS1013" si="6120">+AT1013-AT1012</f>
        <v>0</v>
      </c>
      <c r="AT1013" s="143">
        <v>13742</v>
      </c>
      <c r="AU1013" s="171">
        <f t="shared" ref="AU1013" si="6121">+AV1013-AV1012</f>
        <v>38</v>
      </c>
      <c r="AV1013" s="175">
        <v>11201</v>
      </c>
      <c r="AW1013" s="217">
        <f t="shared" si="3180"/>
        <v>852</v>
      </c>
      <c r="AX1013" s="216">
        <f t="shared" ref="AX1013" si="6122">+A1013</f>
        <v>44837</v>
      </c>
      <c r="AY1013" s="5">
        <v>1</v>
      </c>
      <c r="AZ1013" s="217">
        <f t="shared" ref="AZ1013" si="6123">+AZ1012+AY1013</f>
        <v>2684</v>
      </c>
      <c r="BA1013" s="217">
        <f t="shared" si="3181"/>
        <v>460</v>
      </c>
      <c r="BB1013" s="119">
        <v>1</v>
      </c>
      <c r="BC1013" s="26">
        <f t="shared" ref="BC1013" si="6124">+BC1012+BB1013</f>
        <v>1669</v>
      </c>
      <c r="BD1013" s="217">
        <f t="shared" si="3182"/>
        <v>495</v>
      </c>
      <c r="BE1013" s="209">
        <f t="shared" ref="BE1013" si="6125">+Z1013</f>
        <v>44837</v>
      </c>
      <c r="BF1013" s="120">
        <f t="shared" ref="BF1013" si="6126">+B1013</f>
        <v>57</v>
      </c>
      <c r="BG1013" s="120">
        <f t="shared" ref="BG1013" si="6127">+BI1013</f>
        <v>24316</v>
      </c>
      <c r="BH1013" s="209">
        <f t="shared" ref="BH1013" si="6128">+A1013</f>
        <v>44837</v>
      </c>
      <c r="BI1013" s="120">
        <f t="shared" ref="BI1013" si="6129">+C1013</f>
        <v>24316</v>
      </c>
      <c r="BJ1013" s="1">
        <f t="shared" ref="BJ1013" si="6130">+BE1013</f>
        <v>44837</v>
      </c>
      <c r="BK1013">
        <f t="shared" ref="BK1013" si="6131">+BM1013-BL1013</f>
        <v>626</v>
      </c>
      <c r="BL1013">
        <f t="shared" ref="BL1013" si="6132">+M1013</f>
        <v>105</v>
      </c>
      <c r="BM1013">
        <f t="shared" ref="BM1013" si="6133">+L1013</f>
        <v>731</v>
      </c>
      <c r="BN1013" s="1">
        <f t="shared" ref="BN1013" si="6134">+BJ1013</f>
        <v>44837</v>
      </c>
      <c r="BO1013">
        <f t="shared" ref="BO1013" si="6135">+BO1009+BM1013</f>
        <v>206560</v>
      </c>
      <c r="BP1013">
        <f t="shared" ref="BP1013" si="6136">+BP1009+BL1013</f>
        <v>11646</v>
      </c>
      <c r="BQ1013" s="167">
        <f t="shared" ref="BQ1013" si="6137">+A1013</f>
        <v>44837</v>
      </c>
      <c r="BR1013">
        <f t="shared" ref="BR1013" si="6138">+AF1013</f>
        <v>416053</v>
      </c>
      <c r="BS1013">
        <f t="shared" ref="BS1013" si="6139">+AH1013</f>
        <v>85457</v>
      </c>
      <c r="BT1013">
        <f t="shared" ref="BT1013" si="6140">+AJ1013</f>
        <v>10176</v>
      </c>
      <c r="BU1013">
        <v>15</v>
      </c>
      <c r="BV1013">
        <f t="shared" ref="BV1013" si="6141">+AD1013</f>
        <v>480</v>
      </c>
      <c r="BW1013">
        <f t="shared" ref="BW1013" si="6142">+BW1009+BV1013</f>
        <v>96412</v>
      </c>
      <c r="BX1013" s="167">
        <f t="shared" ref="BX1013" si="6143">+A1013</f>
        <v>44837</v>
      </c>
      <c r="BY1013">
        <f t="shared" ref="BY1013" si="6144">+AL1013</f>
        <v>793</v>
      </c>
      <c r="BZ1013">
        <f t="shared" ref="BZ1013" si="6145">+AN1013</f>
        <v>787</v>
      </c>
      <c r="CA1013">
        <f t="shared" ref="CA1013" si="6146">+AP1013</f>
        <v>6</v>
      </c>
      <c r="CB1013" s="167">
        <f t="shared" ref="CB1013" si="6147">+A1013</f>
        <v>44837</v>
      </c>
      <c r="CC1013">
        <f t="shared" ref="CC1013" si="6148">+AR1013</f>
        <v>6581117</v>
      </c>
      <c r="CD1013">
        <f t="shared" ref="CD1013" si="6149">+AT1013</f>
        <v>13742</v>
      </c>
      <c r="CE1013">
        <f t="shared" ref="CE1013" si="6150">+AV1013</f>
        <v>11201</v>
      </c>
      <c r="CF1013" s="167">
        <f t="shared" ref="CF1013" si="6151">+A1013</f>
        <v>44837</v>
      </c>
      <c r="CG1013">
        <f t="shared" ref="CG1013" si="6152">+AQ1013</f>
        <v>33409</v>
      </c>
      <c r="CH1013">
        <f t="shared" ref="CH1013" si="6153">+AU1013</f>
        <v>38</v>
      </c>
      <c r="CI1013" s="167">
        <f t="shared" ref="CI1013" si="6154">+A1013</f>
        <v>44837</v>
      </c>
      <c r="CJ1013">
        <f t="shared" ref="CJ1013" si="6155">+AD1013</f>
        <v>480</v>
      </c>
      <c r="CK1013">
        <f t="shared" ref="CK1013" si="6156">+AG1013</f>
        <v>107</v>
      </c>
      <c r="CL1013" s="167">
        <f t="shared" ref="CL1013" si="6157">+A1013</f>
        <v>44837</v>
      </c>
      <c r="CM1013">
        <f t="shared" ref="CM1013" si="6158">+AI1013</f>
        <v>3</v>
      </c>
      <c r="CN1013" s="1">
        <f t="shared" ref="CN1013" si="6159">+Z1013</f>
        <v>44837</v>
      </c>
      <c r="CO1013" s="253">
        <f t="shared" ref="CO1013" si="6160">+AD1013</f>
        <v>480</v>
      </c>
      <c r="CP1013" s="1">
        <f t="shared" ref="CP1013" si="6161">+Z1013</f>
        <v>44837</v>
      </c>
      <c r="CQ1013" s="254">
        <f t="shared" ref="CQ1013" si="6162">+AI1013</f>
        <v>3</v>
      </c>
      <c r="CR1013" s="167">
        <f t="shared" ref="CR1013" si="6163">+A1013</f>
        <v>44837</v>
      </c>
      <c r="CS1013">
        <f t="shared" ref="CS1013" si="6164">+AQ1013</f>
        <v>33409</v>
      </c>
      <c r="CT1013">
        <f t="shared" ref="CT1013" si="6165">+AU1013</f>
        <v>38</v>
      </c>
      <c r="CU1013">
        <f t="shared" ref="CU1013" si="6166">+AS1013</f>
        <v>0</v>
      </c>
    </row>
    <row r="1014" spans="1:99" ht="18" customHeight="1" x14ac:dyDescent="0.55000000000000004">
      <c r="A1014" s="167"/>
      <c r="B1014" s="219"/>
      <c r="C1014" s="142"/>
      <c r="D1014" s="261"/>
      <c r="E1014" s="135"/>
      <c r="F1014" s="135"/>
      <c r="G1014" s="135"/>
      <c r="H1014" s="123"/>
      <c r="I1014" s="135"/>
      <c r="J1014" s="123"/>
      <c r="K1014" s="41"/>
      <c r="L1014" s="134"/>
      <c r="M1014" s="219"/>
      <c r="N1014" s="123"/>
      <c r="O1014" s="123"/>
      <c r="P1014" s="135"/>
      <c r="Q1014" s="135"/>
      <c r="R1014" s="123"/>
      <c r="S1014" s="123"/>
      <c r="T1014" s="135"/>
      <c r="U1014" s="135"/>
      <c r="V1014" s="123"/>
      <c r="W1014" s="41"/>
      <c r="X1014" s="136"/>
      <c r="Y1014" s="4"/>
      <c r="Z1014" s="74"/>
      <c r="AA1014" s="210"/>
      <c r="AB1014" s="210"/>
      <c r="AC1014" s="211"/>
      <c r="AD1014" s="170"/>
      <c r="AE1014" s="222"/>
      <c r="AF1014" s="143"/>
      <c r="AG1014" s="171"/>
      <c r="AH1014" s="143"/>
      <c r="AI1014" s="171"/>
      <c r="AJ1014" s="172"/>
      <c r="AK1014" s="173"/>
      <c r="AL1014" s="143"/>
      <c r="AM1014" s="222"/>
      <c r="AN1014" s="143"/>
      <c r="AO1014" s="171"/>
      <c r="AP1014" s="174"/>
      <c r="AQ1014" s="173"/>
      <c r="AR1014" s="143"/>
      <c r="AS1014" s="171"/>
      <c r="AT1014" s="143"/>
      <c r="AU1014" s="171"/>
      <c r="AV1014" s="175"/>
      <c r="AW1014" s="217"/>
      <c r="AX1014" s="216"/>
      <c r="AY1014" s="5"/>
      <c r="AZ1014" s="217"/>
      <c r="BA1014" s="217"/>
      <c r="BB1014" s="119"/>
      <c r="BC1014" s="26"/>
      <c r="BD1014" s="217"/>
      <c r="BE1014" s="209"/>
      <c r="BF1014" s="120"/>
      <c r="BG1014" s="120"/>
      <c r="BH1014" s="209"/>
      <c r="BI1014" s="120"/>
      <c r="BJ1014" s="1"/>
      <c r="BN1014" s="1"/>
      <c r="BQ1014" s="167"/>
      <c r="BX1014" s="167"/>
      <c r="CB1014" s="167"/>
      <c r="CF1014" s="216"/>
      <c r="CI1014" s="167"/>
      <c r="CL1014" s="167"/>
      <c r="CN1014" s="1"/>
      <c r="CO1014" s="253"/>
      <c r="CP1014" s="1"/>
      <c r="CQ1014" s="254"/>
      <c r="CR1014" s="167"/>
    </row>
    <row r="1015" spans="1:99" ht="18" customHeight="1" x14ac:dyDescent="0.55000000000000004">
      <c r="A1015" s="167"/>
      <c r="B1015" s="219"/>
      <c r="C1015" s="142"/>
      <c r="D1015" s="261"/>
      <c r="E1015" s="135"/>
      <c r="F1015" s="135"/>
      <c r="G1015" s="135"/>
      <c r="H1015" s="123"/>
      <c r="I1015" s="135"/>
      <c r="J1015" s="123"/>
      <c r="K1015" s="41"/>
      <c r="L1015" s="134"/>
      <c r="M1015" s="219"/>
      <c r="N1015" s="123"/>
      <c r="O1015" s="123"/>
      <c r="P1015" s="135"/>
      <c r="Q1015" s="135"/>
      <c r="R1015" s="123"/>
      <c r="S1015" s="123"/>
      <c r="T1015" s="135"/>
      <c r="U1015" s="135"/>
      <c r="V1015" s="123"/>
      <c r="W1015" s="41"/>
      <c r="X1015" s="136"/>
      <c r="Y1015" s="4"/>
      <c r="Z1015" s="74"/>
      <c r="AA1015" s="210"/>
      <c r="AB1015" s="210"/>
      <c r="AC1015" s="211"/>
      <c r="AD1015" s="170"/>
      <c r="AE1015" s="222"/>
      <c r="AF1015" s="143"/>
      <c r="AG1015" s="171"/>
      <c r="AH1015" s="143"/>
      <c r="AI1015" s="171"/>
      <c r="AJ1015" s="172"/>
      <c r="AK1015" s="173"/>
      <c r="AL1015" s="143"/>
      <c r="AM1015" s="171"/>
      <c r="AN1015" s="143"/>
      <c r="AO1015" s="171"/>
      <c r="AP1015" s="174"/>
      <c r="AQ1015" s="173"/>
      <c r="AR1015" s="143"/>
      <c r="AS1015" s="171"/>
      <c r="AT1015" s="143"/>
      <c r="AU1015" s="171"/>
      <c r="AV1015" s="175"/>
      <c r="AW1015" s="217"/>
      <c r="AX1015" s="216"/>
      <c r="AY1015" s="5"/>
      <c r="AZ1015" s="217"/>
      <c r="BA1015" s="217"/>
      <c r="BB1015" s="119"/>
      <c r="BC1015" s="26"/>
      <c r="BD1015" s="217"/>
      <c r="BE1015" s="209"/>
      <c r="BF1015" s="120"/>
      <c r="BG1015" s="120"/>
      <c r="BH1015" s="209"/>
      <c r="BI1015" s="120"/>
      <c r="BJ1015" s="1"/>
      <c r="BN1015" s="1"/>
      <c r="BQ1015" s="167"/>
      <c r="BX1015" s="167"/>
      <c r="CB1015" s="167"/>
      <c r="CE1015">
        <f>+AV1015</f>
        <v>0</v>
      </c>
      <c r="CF1015" s="216"/>
      <c r="CI1015" s="167"/>
      <c r="CL1015" s="167"/>
      <c r="CN1015" s="1"/>
      <c r="CO1015" s="253"/>
      <c r="CP1015" s="1"/>
      <c r="CQ1015" s="254"/>
      <c r="CR1015" s="167"/>
    </row>
    <row r="1016" spans="1:99" ht="18" customHeight="1" x14ac:dyDescent="0.55000000000000004">
      <c r="A1016" s="167"/>
      <c r="B1016" s="219"/>
      <c r="C1016" s="142"/>
      <c r="D1016" s="142"/>
      <c r="E1016" s="135"/>
      <c r="F1016" s="135"/>
      <c r="G1016" s="135"/>
      <c r="H1016" s="123"/>
      <c r="I1016" s="135"/>
      <c r="J1016" s="123"/>
      <c r="K1016" s="41"/>
      <c r="L1016" s="134"/>
      <c r="M1016" s="135"/>
      <c r="N1016" s="123"/>
      <c r="O1016" s="123"/>
      <c r="P1016" s="135"/>
      <c r="Q1016" s="135"/>
      <c r="R1016" s="123"/>
      <c r="S1016" s="123"/>
      <c r="T1016" s="135"/>
      <c r="U1016" s="135"/>
      <c r="V1016" s="123"/>
      <c r="W1016" s="41"/>
      <c r="X1016" s="136"/>
      <c r="Y1016" s="4"/>
      <c r="Z1016" s="74"/>
      <c r="AA1016" s="210"/>
      <c r="AB1016" s="210"/>
      <c r="AC1016" s="211"/>
      <c r="AD1016" s="170"/>
      <c r="AE1016" s="222"/>
      <c r="AF1016" s="143"/>
      <c r="AG1016" s="171"/>
      <c r="AH1016" s="143"/>
      <c r="AI1016" s="171"/>
      <c r="AJ1016" s="172"/>
      <c r="AK1016" s="173"/>
      <c r="AL1016" s="143"/>
      <c r="AM1016" s="171"/>
      <c r="AN1016" s="143"/>
      <c r="AO1016" s="171"/>
      <c r="AP1016" s="174"/>
      <c r="AQ1016" s="173"/>
      <c r="AR1016" s="143"/>
      <c r="AS1016" s="171"/>
      <c r="AT1016" s="143"/>
      <c r="AU1016" s="171"/>
      <c r="AV1016" s="175"/>
      <c r="AW1016" s="217"/>
      <c r="AX1016" s="216"/>
      <c r="AY1016" s="5"/>
      <c r="AZ1016" s="217"/>
      <c r="BA1016" s="217"/>
      <c r="BB1016" s="119"/>
      <c r="BC1016" s="26"/>
      <c r="BD1016" s="217"/>
      <c r="BE1016" s="209"/>
      <c r="BF1016" s="120"/>
      <c r="BG1016" s="120"/>
      <c r="BH1016" s="209"/>
      <c r="BI1016" s="120"/>
      <c r="BJ1016" s="1"/>
      <c r="BN1016" s="1"/>
      <c r="BQ1016" s="167"/>
      <c r="BX1016" s="167"/>
      <c r="CB1016" s="167"/>
      <c r="CI1016" s="167"/>
      <c r="CL1016" s="167"/>
      <c r="CN1016" s="1"/>
      <c r="CO1016" s="253"/>
      <c r="CP1016" s="1"/>
      <c r="CQ1016" s="254"/>
      <c r="CR1016" s="167"/>
    </row>
    <row r="1017" spans="1:99" ht="7" customHeight="1" thickBot="1" x14ac:dyDescent="0.6">
      <c r="A1017" s="65"/>
      <c r="B1017" s="134"/>
      <c r="C1017" s="142"/>
      <c r="D1017" s="135"/>
      <c r="E1017" s="135"/>
      <c r="F1017" s="135"/>
      <c r="G1017" s="135"/>
      <c r="H1017" s="123"/>
      <c r="I1017" s="135"/>
      <c r="J1017" s="123"/>
      <c r="K1017" s="136"/>
      <c r="L1017" s="134"/>
      <c r="M1017" s="135"/>
      <c r="N1017" s="123"/>
      <c r="O1017" s="123"/>
      <c r="P1017" s="135"/>
      <c r="Q1017" s="135"/>
      <c r="R1017" s="123"/>
      <c r="S1017" s="123"/>
      <c r="T1017" s="135"/>
      <c r="U1017" s="135"/>
      <c r="V1017" s="123"/>
      <c r="W1017" s="41"/>
      <c r="X1017" s="136"/>
      <c r="Z1017" s="65"/>
      <c r="AA1017" s="63"/>
      <c r="AB1017" s="63"/>
      <c r="AC1017" s="63"/>
      <c r="AD1017" s="170"/>
      <c r="AE1017" s="222"/>
      <c r="AF1017" s="143"/>
      <c r="AG1017" s="171"/>
      <c r="AH1017" s="143"/>
      <c r="AI1017" s="171"/>
      <c r="AJ1017" s="172"/>
      <c r="AK1017" s="173"/>
      <c r="AL1017" s="143"/>
      <c r="AM1017" s="171"/>
      <c r="AN1017" s="143"/>
      <c r="AO1017" s="171"/>
      <c r="AP1017" s="174"/>
      <c r="AQ1017" s="173"/>
      <c r="AR1017" s="143"/>
      <c r="AS1017" s="171"/>
      <c r="AT1017" s="143"/>
      <c r="AU1017" s="171"/>
      <c r="AV1017" s="175"/>
    </row>
    <row r="1018" spans="1:99" x14ac:dyDescent="0.55000000000000004">
      <c r="B1018" s="44"/>
      <c r="C1018" s="44"/>
      <c r="D1018" s="44"/>
      <c r="E1018" s="44"/>
      <c r="F1018" s="44"/>
      <c r="G1018" s="44"/>
      <c r="H1018" s="44"/>
      <c r="I1018" s="44"/>
      <c r="J1018" s="44"/>
      <c r="K1018" s="44"/>
      <c r="L1018" s="44"/>
      <c r="M1018" s="44"/>
      <c r="N1018" s="44"/>
      <c r="O1018" s="44"/>
      <c r="P1018" s="44"/>
      <c r="Q1018" s="44"/>
      <c r="R1018" s="44"/>
      <c r="S1018" s="44"/>
      <c r="T1018" s="44"/>
      <c r="U1018" s="44"/>
      <c r="V1018" s="44"/>
      <c r="W1018" s="44"/>
      <c r="X1018" s="44"/>
      <c r="Y1018" s="44"/>
      <c r="AE1018">
        <f>SUM(AD443:AD448)</f>
        <v>190</v>
      </c>
      <c r="AY1018" s="44" t="s">
        <v>474</v>
      </c>
      <c r="BB1018" s="44" t="s">
        <v>473</v>
      </c>
      <c r="BV1018">
        <f>SUM(BV442:BV1017)</f>
        <v>404903</v>
      </c>
    </row>
    <row r="1019" spans="1:99" x14ac:dyDescent="0.55000000000000004">
      <c r="B1019">
        <f>SUM(B554:B584)</f>
        <v>832</v>
      </c>
      <c r="AA1019" s="263">
        <f>+AA881-AA880</f>
        <v>82409</v>
      </c>
      <c r="AE1019">
        <f>SUM(AD797:AD1016)</f>
        <v>335932</v>
      </c>
      <c r="AI1019" s="236">
        <f>SUM(AI189:AI558)</f>
        <v>205</v>
      </c>
      <c r="AJ1019">
        <f>SUM(AI797:AI1016)</f>
        <v>9432</v>
      </c>
      <c r="AK1019">
        <f>SUM(AK907:AK1015)</f>
        <v>710</v>
      </c>
      <c r="AT1019" s="44">
        <f>SUM(AU908:AU1015)</f>
        <v>5980</v>
      </c>
      <c r="AU1019">
        <f>SUM(AU889:AU918)</f>
        <v>4396</v>
      </c>
      <c r="AV1019">
        <f>SUM(AU854:AU1016)</f>
        <v>10345</v>
      </c>
      <c r="AY1019" s="44">
        <f>SUM(AY359:AY413)</f>
        <v>69</v>
      </c>
      <c r="BB1019" s="44">
        <f>SUM(BB374:BB413)</f>
        <v>941</v>
      </c>
    </row>
    <row r="1020" spans="1:99" x14ac:dyDescent="0.55000000000000004">
      <c r="L1020">
        <f>SUM(L97:L1019)</f>
        <v>776638</v>
      </c>
      <c r="P1020">
        <f>SUM(P97:P1019)</f>
        <v>35244</v>
      </c>
      <c r="AD1020">
        <f>SUM(AD188:AD194)</f>
        <v>82</v>
      </c>
      <c r="AJ1020">
        <f>SUM(AI797:AI827)</f>
        <v>7081</v>
      </c>
      <c r="AV1020">
        <f>SUM(AU797:AU827)</f>
        <v>0</v>
      </c>
      <c r="AY1020" s="44" t="s">
        <v>685</v>
      </c>
    </row>
    <row r="1021" spans="1:99" ht="15" customHeight="1" x14ac:dyDescent="0.55000000000000004">
      <c r="A1021" s="119"/>
      <c r="D1021">
        <f>SUM(B229:B259)</f>
        <v>435</v>
      </c>
      <c r="Z1021" s="119"/>
      <c r="AA1021" s="119"/>
      <c r="AB1021" s="119"/>
      <c r="AC1021" s="119"/>
      <c r="AJ1021">
        <f>SUM(AI828:AI857)</f>
        <v>1483</v>
      </c>
      <c r="AV1021">
        <f>SUM(AU828:AU857)</f>
        <v>12</v>
      </c>
      <c r="AY1021" s="44">
        <f>SUM(AY581:AY1017)</f>
        <v>2274</v>
      </c>
    </row>
    <row r="1022" spans="1:99" x14ac:dyDescent="0.55000000000000004">
      <c r="AB1022" s="44" t="s">
        <v>827</v>
      </c>
      <c r="AD1022" s="44">
        <f>SUM(AD810:AD816)</f>
        <v>17671</v>
      </c>
      <c r="AH1022" s="4">
        <f>SUM(AD797:AD827)</f>
        <v>206192</v>
      </c>
      <c r="AI1022" s="5" t="s">
        <v>949</v>
      </c>
      <c r="AJ1022" s="4">
        <f>SUM(AI797:AI827)</f>
        <v>7081</v>
      </c>
      <c r="AN1022" s="227">
        <f>SUM(AK797:AK827)</f>
        <v>1</v>
      </c>
      <c r="AO1022" s="231" t="s">
        <v>949</v>
      </c>
      <c r="AP1022" s="227">
        <f>SUM(AO797:AO827)</f>
        <v>0</v>
      </c>
      <c r="AT1022" s="26">
        <f>SUM(AQ797:AQ827)</f>
        <v>2905</v>
      </c>
      <c r="AU1022" s="218" t="s">
        <v>949</v>
      </c>
      <c r="AV1022" s="26">
        <f>SUM(AU797:AU827)</f>
        <v>0</v>
      </c>
    </row>
    <row r="1023" spans="1:99" x14ac:dyDescent="0.55000000000000004">
      <c r="AH1023" s="4">
        <f>SUM(AD828:AD857)</f>
        <v>44357</v>
      </c>
      <c r="AI1023" s="5" t="s">
        <v>948</v>
      </c>
      <c r="AJ1023" s="4">
        <f>SUM(AI828:AI857)</f>
        <v>1483</v>
      </c>
      <c r="AN1023" s="227">
        <f>SUM(AK828:AK857)</f>
        <v>0</v>
      </c>
      <c r="AO1023" s="231" t="s">
        <v>948</v>
      </c>
      <c r="AP1023" s="227">
        <f>SUM(AO828:AO857)</f>
        <v>0</v>
      </c>
      <c r="AT1023" s="26">
        <f>SUM(AQ828:AQ857)</f>
        <v>92489</v>
      </c>
      <c r="AU1023" s="218" t="s">
        <v>948</v>
      </c>
      <c r="AV1023" s="26">
        <f>SUM(AU828:AU857)</f>
        <v>12</v>
      </c>
    </row>
    <row r="1024" spans="1:99" x14ac:dyDescent="0.55000000000000004">
      <c r="AH1024" s="4">
        <f>SUM(AD858:AD888)</f>
        <v>1728</v>
      </c>
      <c r="AI1024" s="5" t="s">
        <v>914</v>
      </c>
      <c r="AJ1024" s="4">
        <f>SUM(AI858:AI888)</f>
        <v>70</v>
      </c>
      <c r="AN1024" s="227">
        <f>SUM(AK858:AK888)</f>
        <v>1</v>
      </c>
      <c r="AO1024" s="231" t="s">
        <v>914</v>
      </c>
      <c r="AP1024" s="227">
        <f>SUM(AO858:AO888)</f>
        <v>0</v>
      </c>
      <c r="AT1024" s="26">
        <f>SUM(AQ858:AQ888)</f>
        <v>1917100</v>
      </c>
      <c r="AU1024" s="218" t="s">
        <v>914</v>
      </c>
      <c r="AV1024" s="26">
        <f>SUM(AU858:AU888)</f>
        <v>1390</v>
      </c>
    </row>
    <row r="1025" spans="34:48" x14ac:dyDescent="0.55000000000000004">
      <c r="AH1025" s="4">
        <f>SUM(AD889:AD918)</f>
        <v>5667</v>
      </c>
      <c r="AI1025" s="5" t="s">
        <v>947</v>
      </c>
      <c r="AJ1025" s="4">
        <f>SUM(AI889:AI918)</f>
        <v>23</v>
      </c>
      <c r="AN1025" s="227">
        <f>SUM(AK889:AK918)</f>
        <v>181</v>
      </c>
      <c r="AO1025" s="231" t="s">
        <v>947</v>
      </c>
      <c r="AP1025" s="227">
        <f>SUM(AO889:AO918)</f>
        <v>0</v>
      </c>
      <c r="AT1025" s="26">
        <f>SUM(AQ889:AQ918)</f>
        <v>1734300</v>
      </c>
      <c r="AU1025" s="218" t="s">
        <v>947</v>
      </c>
      <c r="AV1025" s="26">
        <f>SUM(AU889:AU918)</f>
        <v>4396</v>
      </c>
    </row>
    <row r="1026" spans="34:48" x14ac:dyDescent="0.55000000000000004">
      <c r="AH1026" s="4">
        <f>SUM(AD919:AD949)</f>
        <v>17832</v>
      </c>
      <c r="AI1026" s="5" t="s">
        <v>966</v>
      </c>
      <c r="AJ1026" s="4">
        <f>SUM(AI919:AI949)</f>
        <v>102</v>
      </c>
      <c r="AN1026" s="227">
        <f>SUM(AK919:AK949)</f>
        <v>527</v>
      </c>
      <c r="AO1026" s="231" t="s">
        <v>966</v>
      </c>
      <c r="AP1026" s="227">
        <f>SUM(AO919:AO949)</f>
        <v>6</v>
      </c>
      <c r="AT1026" s="26">
        <f>SUM(AQ919:AQ949)</f>
        <v>820902</v>
      </c>
      <c r="AU1026" s="218" t="s">
        <v>966</v>
      </c>
      <c r="AV1026" s="26">
        <f>SUM(AU919:AU949)</f>
        <v>2276</v>
      </c>
    </row>
    <row r="1027" spans="34:48" x14ac:dyDescent="0.55000000000000004">
      <c r="AH1027" s="4">
        <f>SUM(AD950:AD980)</f>
        <v>29892</v>
      </c>
      <c r="AI1027" s="5" t="s">
        <v>978</v>
      </c>
      <c r="AJ1027" s="4">
        <f>SUM(AI950:AI980)</f>
        <v>187</v>
      </c>
      <c r="AN1027" s="227">
        <f>SUM(AK950:AK980)</f>
        <v>2</v>
      </c>
      <c r="AO1027" s="231" t="s">
        <v>978</v>
      </c>
      <c r="AP1027" s="227">
        <f>SUM(AO950:AO980)</f>
        <v>0</v>
      </c>
      <c r="AT1027" s="26">
        <f>SUM(AQ950:AQ980)</f>
        <v>719844</v>
      </c>
      <c r="AU1027" s="218" t="s">
        <v>978</v>
      </c>
      <c r="AV1027" s="26">
        <f>SUM(AU950:AU980)</f>
        <v>987</v>
      </c>
    </row>
    <row r="1028" spans="34:48" x14ac:dyDescent="0.55000000000000004">
      <c r="AH1028" s="4">
        <f>SUM(AD981:AD1010)</f>
        <v>28866</v>
      </c>
      <c r="AI1028" s="5" t="s">
        <v>979</v>
      </c>
      <c r="AJ1028" s="4">
        <f>SUM(AI981:AI1010)</f>
        <v>471</v>
      </c>
      <c r="AN1028" s="227">
        <f>SUM(AK981:AK1010)</f>
        <v>0</v>
      </c>
      <c r="AO1028" s="231" t="s">
        <v>979</v>
      </c>
      <c r="AP1028" s="227">
        <f>SUM(AO981:AO1010)</f>
        <v>0</v>
      </c>
      <c r="AT1028" s="26">
        <f>SUM(AQ981:AQ1010)</f>
        <v>1153371</v>
      </c>
      <c r="AU1028" s="218" t="s">
        <v>979</v>
      </c>
      <c r="AV1028" s="26">
        <f>SUM(AU981:AU1010)</f>
        <v>1139</v>
      </c>
    </row>
  </sheetData>
  <mergeCells count="33">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 ref="Z5:Z7"/>
    <mergeCell ref="AA5:AC6"/>
    <mergeCell ref="B4:K4"/>
    <mergeCell ref="AI6:AJ6"/>
    <mergeCell ref="J6:J7"/>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88"/>
  <sheetViews>
    <sheetView zoomScale="115" zoomScaleNormal="115" workbookViewId="0">
      <pane xSplit="3" ySplit="1" topLeftCell="D770" activePane="bottomRight" state="frozen"/>
      <selection pane="topRight" activeCell="C1" sqref="C1"/>
      <selection pane="bottomLeft" activeCell="A2" sqref="A2"/>
      <selection pane="bottomRight" activeCell="I779" sqref="I779"/>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9"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9" s="100" customFormat="1" ht="17.5" customHeight="1" x14ac:dyDescent="0.55000000000000004">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9" s="100" customFormat="1" ht="17.5" customHeight="1" x14ac:dyDescent="0.55000000000000004">
      <c r="B771" s="265">
        <f t="shared" ref="B771" si="602">SUM(D771:AG771)-J771</f>
        <v>64</v>
      </c>
      <c r="C771" s="114">
        <v>44832</v>
      </c>
      <c r="D771" s="100">
        <v>13</v>
      </c>
      <c r="E771" s="100">
        <v>21</v>
      </c>
      <c r="F771" s="100">
        <v>2</v>
      </c>
      <c r="I771" s="100">
        <v>10</v>
      </c>
      <c r="J771" s="265">
        <f t="shared" ref="J771" si="603">SUM(K771:AF771)</f>
        <v>18</v>
      </c>
      <c r="K771" s="100">
        <v>5</v>
      </c>
      <c r="R771" s="100">
        <v>1</v>
      </c>
      <c r="V771" s="100">
        <v>4</v>
      </c>
      <c r="Y771" s="100">
        <v>1</v>
      </c>
      <c r="Z771" s="100">
        <v>1</v>
      </c>
      <c r="AB771" s="100">
        <v>5</v>
      </c>
      <c r="AD771" s="100">
        <v>1</v>
      </c>
      <c r="AG771" s="266"/>
      <c r="AH771" s="114">
        <f t="shared" ref="AH771" si="604">+C771</f>
        <v>44832</v>
      </c>
      <c r="AI771" s="267">
        <f t="shared" ref="AI771" si="605">+AL771-AJ771-AK771</f>
        <v>51</v>
      </c>
      <c r="AJ771" s="267">
        <f t="shared" ref="AJ771" si="606">+H771</f>
        <v>0</v>
      </c>
      <c r="AK771" s="100">
        <f t="shared" ref="AK771" si="607">+D771</f>
        <v>13</v>
      </c>
      <c r="AL771" s="267">
        <f t="shared" ref="AL771" si="608">+B771</f>
        <v>64</v>
      </c>
    </row>
    <row r="772" spans="2:39" s="100" customFormat="1" ht="17.5" customHeight="1" x14ac:dyDescent="0.55000000000000004">
      <c r="B772" s="265">
        <f t="shared" ref="B772" si="609">SUM(D772:AG772)-J772</f>
        <v>59</v>
      </c>
      <c r="C772" s="114">
        <v>44833</v>
      </c>
      <c r="D772" s="100">
        <v>14</v>
      </c>
      <c r="E772" s="100">
        <v>15</v>
      </c>
      <c r="F772" s="100">
        <v>4</v>
      </c>
      <c r="I772" s="100">
        <v>8</v>
      </c>
      <c r="J772" s="265">
        <f t="shared" ref="J772" si="610">SUM(K772:AF772)</f>
        <v>18</v>
      </c>
      <c r="K772" s="100">
        <v>5</v>
      </c>
      <c r="S772" s="100">
        <v>2</v>
      </c>
      <c r="V772" s="100">
        <v>5</v>
      </c>
      <c r="Y772" s="100">
        <v>2</v>
      </c>
      <c r="AB772" s="100">
        <v>2</v>
      </c>
      <c r="AD772" s="100">
        <v>2</v>
      </c>
      <c r="AG772" s="266"/>
      <c r="AH772" s="114">
        <f t="shared" ref="AH772" si="611">+C772</f>
        <v>44833</v>
      </c>
      <c r="AI772" s="267">
        <f t="shared" ref="AI772" si="612">+AL772-AJ772-AK772</f>
        <v>45</v>
      </c>
      <c r="AJ772" s="267">
        <f t="shared" ref="AJ772" si="613">+H772</f>
        <v>0</v>
      </c>
      <c r="AK772" s="100">
        <f t="shared" ref="AK772" si="614">+D772</f>
        <v>14</v>
      </c>
      <c r="AL772" s="267">
        <f t="shared" ref="AL772" si="615">+B772</f>
        <v>59</v>
      </c>
    </row>
    <row r="773" spans="2:39" s="100" customFormat="1" ht="17.5" customHeight="1" x14ac:dyDescent="0.55000000000000004">
      <c r="B773" s="265">
        <f t="shared" ref="B773" si="616">SUM(D773:AG773)-J773</f>
        <v>66</v>
      </c>
      <c r="C773" s="114">
        <v>44834</v>
      </c>
      <c r="D773" s="100">
        <v>21</v>
      </c>
      <c r="E773" s="100">
        <v>11</v>
      </c>
      <c r="F773" s="100">
        <v>6</v>
      </c>
      <c r="I773" s="100">
        <v>9</v>
      </c>
      <c r="J773" s="265">
        <f t="shared" ref="J773" si="617">SUM(K773:AF773)</f>
        <v>19</v>
      </c>
      <c r="K773" s="100">
        <v>5</v>
      </c>
      <c r="S773" s="100">
        <v>1</v>
      </c>
      <c r="V773" s="100">
        <v>7</v>
      </c>
      <c r="Z773" s="100">
        <v>2</v>
      </c>
      <c r="AB773" s="100">
        <v>2</v>
      </c>
      <c r="AD773" s="100">
        <v>1</v>
      </c>
      <c r="AF773" s="100">
        <v>1</v>
      </c>
      <c r="AG773" s="266"/>
      <c r="AH773" s="114">
        <f t="shared" ref="AH773" si="618">+C773</f>
        <v>44834</v>
      </c>
      <c r="AI773" s="267">
        <f t="shared" ref="AI773" si="619">+AL773-AJ773-AK773</f>
        <v>45</v>
      </c>
      <c r="AJ773" s="267">
        <f t="shared" ref="AJ773" si="620">+H773</f>
        <v>0</v>
      </c>
      <c r="AK773" s="100">
        <f t="shared" ref="AK773" si="621">+D773</f>
        <v>21</v>
      </c>
      <c r="AL773" s="267">
        <f t="shared" ref="AL773" si="622">+B773</f>
        <v>66</v>
      </c>
    </row>
    <row r="774" spans="2:39" s="100" customFormat="1" ht="17.5" customHeight="1" x14ac:dyDescent="0.55000000000000004">
      <c r="B774" s="265">
        <f t="shared" ref="B774" si="623">SUM(D774:AG774)-J774</f>
        <v>63</v>
      </c>
      <c r="C774" s="114">
        <v>44835</v>
      </c>
      <c r="D774" s="100">
        <v>4</v>
      </c>
      <c r="E774" s="100">
        <v>29</v>
      </c>
      <c r="F774" s="100">
        <v>6</v>
      </c>
      <c r="I774" s="100">
        <v>13</v>
      </c>
      <c r="J774" s="265">
        <f t="shared" ref="J774" si="624">SUM(K774:AF774)</f>
        <v>11</v>
      </c>
      <c r="K774" s="100">
        <v>5</v>
      </c>
      <c r="V774" s="100">
        <v>3</v>
      </c>
      <c r="Y774" s="100">
        <v>1</v>
      </c>
      <c r="Z774" s="100">
        <v>1</v>
      </c>
      <c r="AF774" s="100">
        <v>1</v>
      </c>
      <c r="AG774" s="266"/>
      <c r="AH774" s="114">
        <f t="shared" ref="AH774" si="625">+C774</f>
        <v>44835</v>
      </c>
      <c r="AI774" s="267">
        <f t="shared" ref="AI774" si="626">+AL774-AJ774-AK774</f>
        <v>59</v>
      </c>
      <c r="AJ774" s="267">
        <f t="shared" ref="AJ774" si="627">+H774</f>
        <v>0</v>
      </c>
      <c r="AK774" s="100">
        <f t="shared" ref="AK774" si="628">+D774</f>
        <v>4</v>
      </c>
      <c r="AL774" s="267">
        <f t="shared" ref="AL774" si="629">+B774</f>
        <v>63</v>
      </c>
    </row>
    <row r="775" spans="2:39" s="100" customFormat="1" ht="17.5" customHeight="1" x14ac:dyDescent="0.55000000000000004">
      <c r="B775" s="265">
        <f t="shared" ref="B775" si="630">SUM(D775:AG775)-J775</f>
        <v>51</v>
      </c>
      <c r="C775" s="114">
        <v>44836</v>
      </c>
      <c r="D775" s="100">
        <v>3</v>
      </c>
      <c r="E775" s="100">
        <v>11</v>
      </c>
      <c r="F775" s="100">
        <v>9</v>
      </c>
      <c r="I775" s="100">
        <v>9</v>
      </c>
      <c r="J775" s="265">
        <f t="shared" ref="J775" si="631">SUM(K775:AF775)</f>
        <v>19</v>
      </c>
      <c r="K775" s="100">
        <v>4</v>
      </c>
      <c r="M775" s="100">
        <v>3</v>
      </c>
      <c r="V775" s="100">
        <v>4</v>
      </c>
      <c r="Z775" s="100">
        <v>7</v>
      </c>
      <c r="AF775" s="100">
        <v>1</v>
      </c>
      <c r="AG775" s="266"/>
      <c r="AH775" s="114">
        <f t="shared" ref="AH775" si="632">+C775</f>
        <v>44836</v>
      </c>
      <c r="AI775" s="267">
        <f t="shared" ref="AI775" si="633">+AL775-AJ775-AK775</f>
        <v>48</v>
      </c>
      <c r="AJ775" s="267">
        <f t="shared" ref="AJ775" si="634">+H775</f>
        <v>0</v>
      </c>
      <c r="AK775" s="100">
        <f t="shared" ref="AK775" si="635">+D775</f>
        <v>3</v>
      </c>
      <c r="AL775" s="267">
        <f t="shared" ref="AL775" si="636">+B775</f>
        <v>51</v>
      </c>
    </row>
    <row r="776" spans="2:39" s="100" customFormat="1" ht="17.5" customHeight="1" x14ac:dyDescent="0.55000000000000004">
      <c r="B776" s="265">
        <f t="shared" ref="B776" si="637">SUM(D776:AG776)-J776</f>
        <v>57</v>
      </c>
      <c r="C776" s="114">
        <v>44837</v>
      </c>
      <c r="E776" s="100">
        <v>19</v>
      </c>
      <c r="F776" s="100">
        <v>5</v>
      </c>
      <c r="I776" s="100">
        <v>11</v>
      </c>
      <c r="J776" s="265">
        <f t="shared" ref="J776" si="638">SUM(K776:AF776)</f>
        <v>22</v>
      </c>
      <c r="K776" s="100">
        <v>9</v>
      </c>
      <c r="V776" s="100">
        <v>5</v>
      </c>
      <c r="Z776" s="100">
        <v>1</v>
      </c>
      <c r="AB776" s="100">
        <v>3</v>
      </c>
      <c r="AD776" s="100">
        <v>4</v>
      </c>
      <c r="AG776" s="266"/>
      <c r="AH776" s="114">
        <f t="shared" ref="AH776" si="639">+C776</f>
        <v>44837</v>
      </c>
      <c r="AI776" s="267">
        <f t="shared" ref="AI776" si="640">+AL776-AJ776-AK776</f>
        <v>57</v>
      </c>
      <c r="AJ776" s="267">
        <f t="shared" ref="AJ776" si="641">+H776</f>
        <v>0</v>
      </c>
      <c r="AK776" s="100">
        <f t="shared" ref="AK776" si="642">+D776</f>
        <v>0</v>
      </c>
      <c r="AL776" s="267">
        <f t="shared" ref="AL776" si="643">+B776</f>
        <v>57</v>
      </c>
    </row>
    <row r="777" spans="2:39" s="100" customFormat="1" ht="17.5" customHeight="1" x14ac:dyDescent="0.55000000000000004">
      <c r="B777" s="265"/>
      <c r="C777" s="114"/>
      <c r="J777" s="265"/>
      <c r="AG777" s="266"/>
      <c r="AH777" s="114"/>
      <c r="AI777" s="267"/>
      <c r="AJ777" s="267"/>
      <c r="AL777" s="267"/>
    </row>
    <row r="778" spans="2:39" s="100" customFormat="1" ht="17.5" customHeight="1" x14ac:dyDescent="0.55000000000000004">
      <c r="B778" s="265"/>
      <c r="C778" s="114"/>
      <c r="J778" s="265"/>
      <c r="AG778" s="266"/>
      <c r="AH778" s="114"/>
      <c r="AI778" s="267"/>
      <c r="AJ778" s="267"/>
      <c r="AL778" s="267"/>
    </row>
    <row r="779" spans="2:39" ht="17.5" customHeight="1" x14ac:dyDescent="0.55000000000000004">
      <c r="B779" s="242"/>
      <c r="C779" s="1"/>
      <c r="E779" s="258"/>
      <c r="J779" s="242"/>
      <c r="AH779" s="1"/>
      <c r="AI779" s="243"/>
      <c r="AJ779" s="243"/>
    </row>
    <row r="780" spans="2:39" x14ac:dyDescent="0.55000000000000004">
      <c r="B780" s="219"/>
      <c r="C780" s="1"/>
      <c r="AH780" s="249">
        <v>1</v>
      </c>
    </row>
    <row r="781" spans="2:39" s="241" customFormat="1" ht="5" customHeight="1" x14ac:dyDescent="0.55000000000000004">
      <c r="B781" s="240"/>
      <c r="C781" s="239"/>
      <c r="AG781" s="4"/>
    </row>
    <row r="782" spans="2:39" ht="5.5" customHeight="1" x14ac:dyDescent="0.55000000000000004">
      <c r="B782" s="4"/>
      <c r="C782" s="1"/>
    </row>
    <row r="783" spans="2:39" x14ac:dyDescent="0.55000000000000004">
      <c r="B783">
        <f>SUM(B2:B782)</f>
        <v>21971</v>
      </c>
      <c r="C783" s="1" t="s">
        <v>348</v>
      </c>
      <c r="D783" s="26">
        <f t="shared" ref="D783:J783" si="644">SUM(D2:D782)</f>
        <v>4978</v>
      </c>
      <c r="E783" s="26">
        <f t="shared" si="644"/>
        <v>5071</v>
      </c>
      <c r="F783" s="26">
        <f t="shared" si="644"/>
        <v>1620</v>
      </c>
      <c r="G783">
        <f t="shared" si="644"/>
        <v>1027</v>
      </c>
      <c r="H783">
        <f t="shared" si="644"/>
        <v>1679</v>
      </c>
      <c r="I783" s="26">
        <f t="shared" si="644"/>
        <v>2122</v>
      </c>
      <c r="J783" s="26">
        <f t="shared" si="644"/>
        <v>5474</v>
      </c>
      <c r="K783">
        <f t="shared" ref="K783:AF783" si="645">SUM(K2:K782)</f>
        <v>995</v>
      </c>
      <c r="L783">
        <f t="shared" si="645"/>
        <v>16</v>
      </c>
      <c r="M783">
        <f t="shared" si="645"/>
        <v>119</v>
      </c>
      <c r="N783">
        <f t="shared" si="645"/>
        <v>109</v>
      </c>
      <c r="O783" s="26">
        <f t="shared" si="645"/>
        <v>490</v>
      </c>
      <c r="P783">
        <f t="shared" si="645"/>
        <v>22</v>
      </c>
      <c r="Q783">
        <f t="shared" si="645"/>
        <v>26</v>
      </c>
      <c r="R783">
        <f t="shared" si="645"/>
        <v>222</v>
      </c>
      <c r="S783">
        <f t="shared" si="645"/>
        <v>147</v>
      </c>
      <c r="T783">
        <f t="shared" si="645"/>
        <v>132</v>
      </c>
      <c r="U783">
        <f t="shared" si="645"/>
        <v>152</v>
      </c>
      <c r="V783">
        <f t="shared" si="645"/>
        <v>324</v>
      </c>
      <c r="W783">
        <f t="shared" si="645"/>
        <v>35</v>
      </c>
      <c r="X783">
        <f t="shared" si="645"/>
        <v>75</v>
      </c>
      <c r="Y783">
        <f t="shared" si="645"/>
        <v>263</v>
      </c>
      <c r="Z783">
        <f t="shared" si="645"/>
        <v>283</v>
      </c>
      <c r="AA783">
        <f t="shared" si="645"/>
        <v>1</v>
      </c>
      <c r="AB783">
        <f t="shared" si="645"/>
        <v>543</v>
      </c>
      <c r="AC783">
        <f t="shared" si="645"/>
        <v>76</v>
      </c>
      <c r="AD783">
        <f t="shared" si="645"/>
        <v>806</v>
      </c>
      <c r="AF783">
        <f t="shared" si="645"/>
        <v>632</v>
      </c>
      <c r="AM783" s="243"/>
    </row>
    <row r="784" spans="2:39" x14ac:dyDescent="0.55000000000000004">
      <c r="C784" s="1"/>
    </row>
    <row r="785" spans="2:11" ht="5" customHeight="1" x14ac:dyDescent="0.55000000000000004">
      <c r="C785" s="1"/>
    </row>
    <row r="788" spans="2:11" x14ac:dyDescent="0.55000000000000004">
      <c r="B788" s="219"/>
      <c r="K788">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X132" sqref="X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22"/>
  <sheetViews>
    <sheetView tabSelected="1" topLeftCell="A2" workbookViewId="0">
      <pane xSplit="2" ySplit="2" topLeftCell="C810" activePane="bottomRight" state="frozen"/>
      <selection activeCell="O24" sqref="O24"/>
      <selection pane="topRight" activeCell="O24" sqref="O24"/>
      <selection pane="bottomLeft" activeCell="O24" sqref="O24"/>
      <selection pane="bottomRight" activeCell="H818" sqref="H81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17" si="1145">+A804+1</f>
        <v>807</v>
      </c>
      <c r="B805" s="228"/>
      <c r="C805" s="44"/>
      <c r="D805" t="s">
        <v>333</v>
      </c>
      <c r="E805">
        <v>24</v>
      </c>
      <c r="F805">
        <f t="shared" ref="F805:F817"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55000000000000004">
      <c r="A812">
        <f t="shared" si="1145"/>
        <v>814</v>
      </c>
      <c r="B812" s="228"/>
      <c r="C812" s="44"/>
      <c r="D812" t="s">
        <v>340</v>
      </c>
      <c r="E812">
        <v>24</v>
      </c>
      <c r="F812">
        <f t="shared" si="1146"/>
        <v>720</v>
      </c>
      <c r="G812" s="1">
        <v>44832</v>
      </c>
      <c r="H812" s="272">
        <v>0</v>
      </c>
      <c r="I812" s="227">
        <f t="shared" ref="I812" si="1234">+I810+H812</f>
        <v>1165</v>
      </c>
      <c r="J812" s="119"/>
      <c r="K812" s="232">
        <f t="shared" ref="K812" si="1235">+K810+J812</f>
        <v>977</v>
      </c>
      <c r="L812" s="232">
        <f t="shared" ref="L812" si="1236">+L810+J812</f>
        <v>78</v>
      </c>
      <c r="M812" s="4"/>
      <c r="N812" s="232">
        <f t="shared" ref="N812" si="1237">+N810+M812</f>
        <v>3</v>
      </c>
      <c r="O812" s="273">
        <v>10</v>
      </c>
      <c r="P812" s="119"/>
      <c r="Q812" s="5"/>
      <c r="R812" s="248">
        <f t="shared" ref="R812" si="1238">+R810+Q812</f>
        <v>352</v>
      </c>
      <c r="S812" s="218">
        <f t="shared" ref="S812" si="1239">+S810+Q812</f>
        <v>591</v>
      </c>
      <c r="T812" s="233">
        <f t="shared" ref="T812" si="1240">+T810+O812-P812-Q812</f>
        <v>2034</v>
      </c>
      <c r="U812" s="250">
        <f t="shared" ref="U812" si="1241">+G812</f>
        <v>44832</v>
      </c>
      <c r="V812" s="4">
        <f t="shared" ref="V812" si="1242">+H812</f>
        <v>0</v>
      </c>
      <c r="W812" s="26">
        <f t="shared" ref="W812" si="1243">+I812</f>
        <v>1165</v>
      </c>
      <c r="X812" s="233">
        <f t="shared" ref="X812" si="1244">+X810+V812-J812</f>
        <v>184</v>
      </c>
      <c r="Y812" s="4">
        <f t="shared" ref="Y812" si="1245">+O812</f>
        <v>10</v>
      </c>
      <c r="Z812" s="230">
        <f t="shared" ref="Z812" si="1246">+Z810+Y812-P812-Q812</f>
        <v>2034</v>
      </c>
    </row>
    <row r="813" spans="1:26" ht="26" customHeight="1" x14ac:dyDescent="0.55000000000000004">
      <c r="A813">
        <f t="shared" si="1145"/>
        <v>815</v>
      </c>
      <c r="B813" s="228"/>
      <c r="C813" s="44"/>
      <c r="D813" t="s">
        <v>341</v>
      </c>
      <c r="E813">
        <v>24</v>
      </c>
      <c r="F813">
        <f t="shared" si="1146"/>
        <v>720</v>
      </c>
      <c r="G813" s="1">
        <v>44833</v>
      </c>
      <c r="H813" s="272">
        <v>0</v>
      </c>
      <c r="I813" s="227">
        <f t="shared" ref="I813" si="1247">+I811+H813</f>
        <v>1164</v>
      </c>
      <c r="J813" s="119"/>
      <c r="K813" s="232">
        <f t="shared" ref="K813" si="1248">+K811+J813</f>
        <v>977</v>
      </c>
      <c r="L813" s="232">
        <f t="shared" ref="L813" si="1249">+L811+J813</f>
        <v>78</v>
      </c>
      <c r="M813" s="4"/>
      <c r="N813" s="232">
        <f t="shared" ref="N813" si="1250">+N811+M813</f>
        <v>3</v>
      </c>
      <c r="O813" s="273">
        <v>28</v>
      </c>
      <c r="P813" s="119"/>
      <c r="Q813" s="5"/>
      <c r="R813" s="248">
        <f t="shared" ref="R813" si="1251">+R811+Q813</f>
        <v>352</v>
      </c>
      <c r="S813" s="218">
        <f t="shared" ref="S813" si="1252">+S811+Q813</f>
        <v>591</v>
      </c>
      <c r="T813" s="233">
        <f t="shared" ref="T813" si="1253">+T811+O813-P813-Q813</f>
        <v>2052</v>
      </c>
      <c r="U813" s="250">
        <f t="shared" ref="U813" si="1254">+G813</f>
        <v>44833</v>
      </c>
      <c r="V813" s="4">
        <f t="shared" ref="V813" si="1255">+H813</f>
        <v>0</v>
      </c>
      <c r="W813" s="26">
        <f t="shared" ref="W813" si="1256">+I813</f>
        <v>1164</v>
      </c>
      <c r="X813" s="233">
        <f t="shared" ref="X813" si="1257">+X811+V813-J813</f>
        <v>183</v>
      </c>
      <c r="Y813" s="4">
        <f t="shared" ref="Y813" si="1258">+O813</f>
        <v>28</v>
      </c>
      <c r="Z813" s="230">
        <f t="shared" ref="Z813" si="1259">+Z811+Y813-P813-Q813</f>
        <v>2052</v>
      </c>
    </row>
    <row r="814" spans="1:26" ht="26" customHeight="1" x14ac:dyDescent="0.55000000000000004">
      <c r="A814">
        <f t="shared" si="1145"/>
        <v>816</v>
      </c>
      <c r="B814" s="228"/>
      <c r="C814" s="44"/>
      <c r="D814" t="s">
        <v>342</v>
      </c>
      <c r="E814">
        <v>24</v>
      </c>
      <c r="F814">
        <f t="shared" si="1146"/>
        <v>721</v>
      </c>
      <c r="G814" s="1">
        <v>44834</v>
      </c>
      <c r="H814" s="272">
        <v>0</v>
      </c>
      <c r="I814" s="227">
        <f t="shared" ref="I814" si="1260">+I812+H814</f>
        <v>1165</v>
      </c>
      <c r="J814" s="119"/>
      <c r="K814" s="232">
        <f t="shared" ref="K814" si="1261">+K812+J814</f>
        <v>977</v>
      </c>
      <c r="L814" s="232">
        <f t="shared" ref="L814" si="1262">+L812+J814</f>
        <v>78</v>
      </c>
      <c r="M814" s="4"/>
      <c r="N814" s="232">
        <f t="shared" ref="N814" si="1263">+N812+M814</f>
        <v>3</v>
      </c>
      <c r="O814" s="273">
        <v>30</v>
      </c>
      <c r="P814" s="119"/>
      <c r="Q814" s="5"/>
      <c r="R814" s="248">
        <f t="shared" ref="R814" si="1264">+R812+Q814</f>
        <v>352</v>
      </c>
      <c r="S814" s="218">
        <f t="shared" ref="S814" si="1265">+S812+Q814</f>
        <v>591</v>
      </c>
      <c r="T814" s="233">
        <f t="shared" ref="T814" si="1266">+T812+O814-P814-Q814</f>
        <v>2064</v>
      </c>
      <c r="U814" s="250">
        <f t="shared" ref="U814" si="1267">+G814</f>
        <v>44834</v>
      </c>
      <c r="V814" s="4">
        <f t="shared" ref="V814" si="1268">+H814</f>
        <v>0</v>
      </c>
      <c r="W814" s="26">
        <f t="shared" ref="W814" si="1269">+I814</f>
        <v>1165</v>
      </c>
      <c r="X814" s="233">
        <f t="shared" ref="X814" si="1270">+X812+V814-J814</f>
        <v>184</v>
      </c>
      <c r="Y814" s="4">
        <f t="shared" ref="Y814" si="1271">+O814</f>
        <v>30</v>
      </c>
      <c r="Z814" s="230">
        <f t="shared" ref="Z814" si="1272">+Z812+Y814-P814-Q814</f>
        <v>2064</v>
      </c>
    </row>
    <row r="815" spans="1:26" ht="26" customHeight="1" x14ac:dyDescent="0.55000000000000004">
      <c r="A815">
        <f t="shared" si="1145"/>
        <v>817</v>
      </c>
      <c r="B815" s="228"/>
      <c r="C815" s="44"/>
      <c r="D815" t="s">
        <v>343</v>
      </c>
      <c r="E815">
        <v>24</v>
      </c>
      <c r="F815">
        <f t="shared" si="1146"/>
        <v>721</v>
      </c>
      <c r="G815" s="1">
        <v>44835</v>
      </c>
      <c r="H815" s="272">
        <v>0</v>
      </c>
      <c r="I815" s="227">
        <f t="shared" ref="I815" si="1273">+I813+H815</f>
        <v>1164</v>
      </c>
      <c r="J815" s="119"/>
      <c r="K815" s="232">
        <f t="shared" ref="K815" si="1274">+K813+J815</f>
        <v>977</v>
      </c>
      <c r="L815" s="232">
        <f t="shared" ref="L815" si="1275">+L813+J815</f>
        <v>78</v>
      </c>
      <c r="M815" s="4"/>
      <c r="N815" s="232">
        <f t="shared" ref="N815" si="1276">+N813+M815</f>
        <v>3</v>
      </c>
      <c r="O815" s="273">
        <v>30</v>
      </c>
      <c r="P815" s="119"/>
      <c r="Q815" s="5"/>
      <c r="R815" s="248">
        <f t="shared" ref="R815" si="1277">+R813+Q815</f>
        <v>352</v>
      </c>
      <c r="S815" s="218">
        <f t="shared" ref="S815" si="1278">+S813+Q815</f>
        <v>591</v>
      </c>
      <c r="T815" s="233">
        <f t="shared" ref="T815" si="1279">+T813+O815-P815-Q815</f>
        <v>2082</v>
      </c>
      <c r="U815" s="250">
        <f t="shared" ref="U815" si="1280">+G815</f>
        <v>44835</v>
      </c>
      <c r="V815" s="4">
        <f t="shared" ref="V815" si="1281">+H815</f>
        <v>0</v>
      </c>
      <c r="W815" s="26">
        <f t="shared" ref="W815" si="1282">+I815</f>
        <v>1164</v>
      </c>
      <c r="X815" s="233">
        <f t="shared" ref="X815" si="1283">+X813+V815-J815</f>
        <v>183</v>
      </c>
      <c r="Y815" s="4">
        <f t="shared" ref="Y815" si="1284">+O815</f>
        <v>30</v>
      </c>
      <c r="Z815" s="230">
        <f t="shared" ref="Z815" si="1285">+Z813+Y815-P815-Q815</f>
        <v>2082</v>
      </c>
    </row>
    <row r="816" spans="1:26" ht="26" customHeight="1" x14ac:dyDescent="0.55000000000000004">
      <c r="A816">
        <f t="shared" si="1145"/>
        <v>818</v>
      </c>
      <c r="B816" s="228"/>
      <c r="C816" s="44"/>
      <c r="D816" t="s">
        <v>344</v>
      </c>
      <c r="E816">
        <v>24</v>
      </c>
      <c r="F816">
        <f t="shared" si="1146"/>
        <v>722</v>
      </c>
      <c r="G816" s="1">
        <v>44836</v>
      </c>
      <c r="H816" s="272">
        <v>0</v>
      </c>
      <c r="I816" s="227">
        <f t="shared" ref="I816" si="1286">+I814+H816</f>
        <v>1165</v>
      </c>
      <c r="J816" s="119"/>
      <c r="K816" s="232">
        <f t="shared" ref="K816" si="1287">+K814+J816</f>
        <v>977</v>
      </c>
      <c r="L816" s="232">
        <f t="shared" ref="L816" si="1288">+L814+J816</f>
        <v>78</v>
      </c>
      <c r="M816" s="4"/>
      <c r="N816" s="232">
        <f t="shared" ref="N816" si="1289">+N814+M816</f>
        <v>3</v>
      </c>
      <c r="O816" s="273">
        <v>33</v>
      </c>
      <c r="P816" s="119"/>
      <c r="Q816" s="5"/>
      <c r="R816" s="248">
        <f t="shared" ref="R816" si="1290">+R814+Q816</f>
        <v>352</v>
      </c>
      <c r="S816" s="218">
        <f t="shared" ref="S816" si="1291">+S814+Q816</f>
        <v>591</v>
      </c>
      <c r="T816" s="233">
        <f t="shared" ref="T816" si="1292">+T814+O816-P816-Q816</f>
        <v>2097</v>
      </c>
      <c r="U816" s="250">
        <f t="shared" ref="U816" si="1293">+G816</f>
        <v>44836</v>
      </c>
      <c r="V816" s="4">
        <f t="shared" ref="V816" si="1294">+H816</f>
        <v>0</v>
      </c>
      <c r="W816" s="26">
        <f t="shared" ref="W816" si="1295">+I816</f>
        <v>1165</v>
      </c>
      <c r="X816" s="233">
        <f t="shared" ref="X816" si="1296">+X814+V816-J816</f>
        <v>184</v>
      </c>
      <c r="Y816" s="4">
        <f t="shared" ref="Y816" si="1297">+O816</f>
        <v>33</v>
      </c>
      <c r="Z816" s="230">
        <f t="shared" ref="Z816" si="1298">+Z814+Y816-P816-Q816</f>
        <v>2097</v>
      </c>
    </row>
    <row r="817" spans="1:26" ht="26" customHeight="1" x14ac:dyDescent="0.55000000000000004">
      <c r="A817">
        <f t="shared" si="1145"/>
        <v>819</v>
      </c>
      <c r="B817" s="228"/>
      <c r="C817" s="44"/>
      <c r="D817" t="s">
        <v>346</v>
      </c>
      <c r="E817">
        <v>24</v>
      </c>
      <c r="F817">
        <f t="shared" si="1146"/>
        <v>722</v>
      </c>
      <c r="G817" s="1">
        <v>44837</v>
      </c>
      <c r="H817" s="272">
        <v>0</v>
      </c>
      <c r="I817" s="227">
        <f t="shared" ref="I817" si="1299">+I815+H817</f>
        <v>1164</v>
      </c>
      <c r="J817" s="119"/>
      <c r="K817" s="232">
        <f t="shared" ref="K817" si="1300">+K815+J817</f>
        <v>977</v>
      </c>
      <c r="L817" s="232">
        <f t="shared" ref="L817" si="1301">+L815+J817</f>
        <v>78</v>
      </c>
      <c r="M817" s="4"/>
      <c r="N817" s="232">
        <f t="shared" ref="N817" si="1302">+N815+M817</f>
        <v>3</v>
      </c>
      <c r="O817" s="273">
        <v>38</v>
      </c>
      <c r="P817" s="119"/>
      <c r="Q817" s="5"/>
      <c r="R817" s="248">
        <f t="shared" ref="R817" si="1303">+R815+Q817</f>
        <v>352</v>
      </c>
      <c r="S817" s="218">
        <f t="shared" ref="S817" si="1304">+S815+Q817</f>
        <v>591</v>
      </c>
      <c r="T817" s="233">
        <f t="shared" ref="T817" si="1305">+T815+O817-P817-Q817</f>
        <v>2120</v>
      </c>
      <c r="U817" s="250">
        <f t="shared" ref="U817" si="1306">+G817</f>
        <v>44837</v>
      </c>
      <c r="V817" s="4">
        <f t="shared" ref="V817" si="1307">+H817</f>
        <v>0</v>
      </c>
      <c r="W817" s="26">
        <f t="shared" ref="W817" si="1308">+I817</f>
        <v>1164</v>
      </c>
      <c r="X817" s="233">
        <f t="shared" ref="X817" si="1309">+X815+V817-J817</f>
        <v>183</v>
      </c>
      <c r="Y817" s="4">
        <f t="shared" ref="Y817" si="1310">+O817</f>
        <v>38</v>
      </c>
      <c r="Z817" s="230">
        <f t="shared" ref="Z817" si="1311">+Z815+Y817-P817-Q817</f>
        <v>2120</v>
      </c>
    </row>
    <row r="818" spans="1:26" ht="25.5" customHeight="1" x14ac:dyDescent="0.55000000000000004">
      <c r="B818" s="228"/>
      <c r="C818" s="44"/>
      <c r="G818" s="1"/>
      <c r="H818" s="272"/>
      <c r="I818" s="227"/>
      <c r="J818" s="119"/>
      <c r="K818" s="232"/>
      <c r="L818" s="232"/>
      <c r="M818" s="4"/>
      <c r="N818" s="232"/>
      <c r="O818" s="273"/>
      <c r="P818" s="119"/>
      <c r="Q818" s="5"/>
      <c r="R818" s="248"/>
      <c r="S818" s="218"/>
      <c r="T818" s="233"/>
      <c r="U818" s="250"/>
      <c r="V818" s="4"/>
      <c r="W818" s="26"/>
      <c r="X818" s="233"/>
      <c r="Y818" s="4"/>
      <c r="Z818" s="230"/>
    </row>
    <row r="819" spans="1:26" ht="24" customHeight="1" x14ac:dyDescent="0.55000000000000004">
      <c r="B819" s="228"/>
      <c r="C819" s="44"/>
      <c r="G819" s="1"/>
      <c r="H819" s="119"/>
      <c r="I819" s="227"/>
      <c r="J819" s="119"/>
      <c r="K819" s="232"/>
      <c r="L819" s="271"/>
      <c r="M819" s="4"/>
      <c r="N819" s="232"/>
      <c r="O819" s="119"/>
      <c r="P819" s="119"/>
      <c r="Q819" s="5"/>
      <c r="R819" s="248"/>
      <c r="S819" s="218"/>
      <c r="T819" s="233"/>
      <c r="U819" s="250"/>
      <c r="V819" s="4"/>
      <c r="W819" s="26"/>
      <c r="X819" s="233"/>
      <c r="Y819" s="4"/>
      <c r="Z819" s="230"/>
    </row>
    <row r="820" spans="1:26" ht="24" customHeight="1" x14ac:dyDescent="0.55000000000000004">
      <c r="B820" s="228"/>
      <c r="C820" s="44"/>
      <c r="G820" s="1"/>
      <c r="H820" s="119"/>
      <c r="I820" s="227"/>
      <c r="J820" s="119"/>
      <c r="K820" s="232"/>
      <c r="L820" s="271"/>
      <c r="M820" s="4"/>
      <c r="N820" s="232"/>
      <c r="O820" s="119"/>
      <c r="P820" s="119"/>
      <c r="Q820" s="5"/>
      <c r="R820" s="248"/>
      <c r="S820" s="218"/>
      <c r="T820" s="233"/>
      <c r="U820" s="250"/>
      <c r="V820" s="4"/>
      <c r="W820" s="26"/>
      <c r="X820" s="233"/>
      <c r="Y820" s="4"/>
      <c r="Z820" s="230"/>
    </row>
    <row r="821" spans="1:26" x14ac:dyDescent="0.55000000000000004">
      <c r="B821" s="228"/>
      <c r="C821" s="44"/>
      <c r="G821" s="1"/>
      <c r="H821" s="44"/>
      <c r="J821" s="44"/>
      <c r="K821" s="256"/>
      <c r="L821" s="256"/>
      <c r="N821" s="256"/>
      <c r="O821" s="44"/>
      <c r="Q821" s="34"/>
      <c r="R821" s="257"/>
      <c r="S821" s="34"/>
      <c r="T821" s="44"/>
      <c r="U821" s="1"/>
    </row>
    <row r="822"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2022-10-04T06:20:45Z</dcterms:modified>
</cp:coreProperties>
</file>