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micke\Desktop\"/>
    </mc:Choice>
  </mc:AlternateContent>
  <xr:revisionPtr revIDLastSave="0" documentId="8_{3207A6D7-1ED7-4B7A-A25C-F87920C7F130}" xr6:coauthVersionLast="47" xr6:coauthVersionMax="47" xr10:uidLastSave="{00000000-0000-0000-0000-000000000000}"/>
  <bookViews>
    <workbookView xWindow="-103" yWindow="-103" windowWidth="16663" windowHeight="8554"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1013" i="2" l="1"/>
  <c r="Z1012" i="5"/>
  <c r="CN1012" i="5" s="1"/>
  <c r="Y1012" i="5"/>
  <c r="CU1012" i="5"/>
  <c r="CT1012" i="5"/>
  <c r="CS1012" i="5"/>
  <c r="CR1012" i="5"/>
  <c r="CQ1012" i="5"/>
  <c r="CO1012" i="5"/>
  <c r="CM1012" i="5"/>
  <c r="CL1012" i="5"/>
  <c r="CK1012" i="5"/>
  <c r="CJ1012" i="5"/>
  <c r="CI1012" i="5"/>
  <c r="CH1012" i="5"/>
  <c r="CG1012" i="5"/>
  <c r="CF1012" i="5"/>
  <c r="CE1012" i="5"/>
  <c r="CD1012" i="5"/>
  <c r="CC1012" i="5"/>
  <c r="CB1012" i="5"/>
  <c r="CA1012" i="5"/>
  <c r="BZ1012" i="5"/>
  <c r="BY1012" i="5"/>
  <c r="BX1012" i="5"/>
  <c r="BW1012" i="5"/>
  <c r="BV1012" i="5"/>
  <c r="BT1012" i="5"/>
  <c r="BS1012" i="5"/>
  <c r="BR1012" i="5"/>
  <c r="BQ1012" i="5"/>
  <c r="BM1012" i="5"/>
  <c r="BL1012" i="5"/>
  <c r="BP1012" i="5" s="1"/>
  <c r="BI1012" i="5"/>
  <c r="BG1012" i="5" s="1"/>
  <c r="BH1012" i="5"/>
  <c r="BF1012" i="5"/>
  <c r="BD1012" i="5"/>
  <c r="BC1012" i="5"/>
  <c r="BA1012" i="5"/>
  <c r="AZ1012" i="5"/>
  <c r="AX1012" i="5"/>
  <c r="AW1012" i="5"/>
  <c r="AC1012" i="5"/>
  <c r="AA1012" i="5"/>
  <c r="AB1012" i="5"/>
  <c r="O1013" i="2"/>
  <c r="AF1013" i="2"/>
  <c r="AE1013" i="2"/>
  <c r="AA1013" i="2"/>
  <c r="Z1013" i="2"/>
  <c r="X1013" i="2"/>
  <c r="W1013" i="2"/>
  <c r="AU1012" i="5"/>
  <c r="AS1012" i="5"/>
  <c r="AQ1012" i="5"/>
  <c r="AO1012" i="5"/>
  <c r="AM1012" i="5"/>
  <c r="AK1012" i="5"/>
  <c r="AI1012" i="5"/>
  <c r="AG1012" i="5"/>
  <c r="AD1012" i="5"/>
  <c r="AE1012" i="5" s="1"/>
  <c r="C1012" i="5"/>
  <c r="D1012" i="5" s="1"/>
  <c r="AK775" i="7"/>
  <c r="AJ775" i="7"/>
  <c r="AH775" i="7"/>
  <c r="J775" i="7"/>
  <c r="B775" i="7" s="1"/>
  <c r="AL775" i="7" s="1"/>
  <c r="AI775" i="7" s="1"/>
  <c r="Y816" i="6"/>
  <c r="Z816" i="6" s="1"/>
  <c r="X816" i="6"/>
  <c r="V816" i="6"/>
  <c r="U816" i="6"/>
  <c r="T816" i="6"/>
  <c r="S816" i="6"/>
  <c r="R816" i="6"/>
  <c r="N816" i="6"/>
  <c r="L816" i="6"/>
  <c r="K816" i="6"/>
  <c r="I816" i="6"/>
  <c r="W816" i="6" s="1"/>
  <c r="F816" i="6"/>
  <c r="A816" i="6"/>
  <c r="CU1011" i="5"/>
  <c r="CR1011" i="5"/>
  <c r="CM1011" i="5"/>
  <c r="CL1011" i="5"/>
  <c r="CJ1011" i="5"/>
  <c r="CI1011" i="5"/>
  <c r="CF1011" i="5"/>
  <c r="CE1011" i="5"/>
  <c r="CD1011" i="5"/>
  <c r="CC1011" i="5"/>
  <c r="CB1011" i="5"/>
  <c r="CA1011" i="5"/>
  <c r="BZ1011" i="5"/>
  <c r="BY1011" i="5"/>
  <c r="BX1011" i="5"/>
  <c r="BT1011" i="5"/>
  <c r="BS1011" i="5"/>
  <c r="BR1011" i="5"/>
  <c r="BQ1011" i="5"/>
  <c r="BM1011" i="5"/>
  <c r="BL1011" i="5"/>
  <c r="BK1011" i="5" s="1"/>
  <c r="BH1011" i="5"/>
  <c r="BF1011" i="5"/>
  <c r="AX1011" i="5"/>
  <c r="AF1008" i="2"/>
  <c r="AF1009" i="2"/>
  <c r="AF1010" i="2"/>
  <c r="AF1011" i="2"/>
  <c r="AF1012" i="2"/>
  <c r="AE1012" i="2"/>
  <c r="AA1012" i="2"/>
  <c r="Z1012" i="2"/>
  <c r="X1012" i="2"/>
  <c r="W1012" i="2"/>
  <c r="P1012" i="2"/>
  <c r="AU1011" i="5"/>
  <c r="CH1011" i="5" s="1"/>
  <c r="AS1011" i="5"/>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AI774" i="7" s="1"/>
  <c r="Y815" i="6"/>
  <c r="V815" i="6"/>
  <c r="U815" i="6"/>
  <c r="CR1010" i="5"/>
  <c r="CO1010" i="5"/>
  <c r="CL1010" i="5"/>
  <c r="CI1010" i="5"/>
  <c r="CF1010" i="5"/>
  <c r="CE1010" i="5"/>
  <c r="CD1010" i="5"/>
  <c r="CC1010" i="5"/>
  <c r="CB1010" i="5"/>
  <c r="CA1010" i="5"/>
  <c r="BZ1010" i="5"/>
  <c r="BY1010" i="5"/>
  <c r="BX1010" i="5"/>
  <c r="BV1010" i="5"/>
  <c r="BT1010" i="5"/>
  <c r="BS1010" i="5"/>
  <c r="BR1010" i="5"/>
  <c r="BQ1010" i="5"/>
  <c r="BM1010" i="5"/>
  <c r="BK1010" i="5" s="1"/>
  <c r="BL1010" i="5"/>
  <c r="BH1010" i="5"/>
  <c r="BF1010" i="5"/>
  <c r="AX1010" i="5"/>
  <c r="AU1010" i="5"/>
  <c r="CT1010" i="5" s="1"/>
  <c r="AS1010" i="5"/>
  <c r="CU1010" i="5" s="1"/>
  <c r="AQ1010" i="5"/>
  <c r="CS1010" i="5" s="1"/>
  <c r="AO1010" i="5"/>
  <c r="AM1010" i="5"/>
  <c r="AK1010" i="5"/>
  <c r="AI1010" i="5"/>
  <c r="CQ1010" i="5" s="1"/>
  <c r="AG1010" i="5"/>
  <c r="CK1010" i="5" s="1"/>
  <c r="AD1010" i="5"/>
  <c r="AC1010" i="5"/>
  <c r="AB1010" i="5"/>
  <c r="AA1010" i="5"/>
  <c r="Z1010" i="5"/>
  <c r="BE1010" i="5" s="1"/>
  <c r="BJ1010" i="5" s="1"/>
  <c r="BN1010" i="5" s="1"/>
  <c r="AK773" i="7"/>
  <c r="AJ773" i="7"/>
  <c r="AH773" i="7"/>
  <c r="J773" i="7"/>
  <c r="B773" i="7" s="1"/>
  <c r="AL773" i="7" s="1"/>
  <c r="AI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CP1012" i="5" l="1"/>
  <c r="BE1012" i="5"/>
  <c r="BJ1012" i="5" s="1"/>
  <c r="BN1012" i="5" s="1"/>
  <c r="BK1012" i="5"/>
  <c r="BO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27" i="5" l="1"/>
  <c r="AP1027" i="5"/>
  <c r="CS981" i="5"/>
  <c r="AT1027" i="5"/>
  <c r="CO981" i="5"/>
  <c r="AH1027" i="5"/>
  <c r="CT981" i="5"/>
  <c r="AV1027" i="5"/>
  <c r="CM981" i="5"/>
  <c r="AJ1027"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26" i="5" l="1"/>
  <c r="AP1026" i="5"/>
  <c r="AH1026" i="5"/>
  <c r="CG950" i="5"/>
  <c r="AT1026" i="5"/>
  <c r="CH950" i="5"/>
  <c r="AV1026" i="5"/>
  <c r="CM950" i="5"/>
  <c r="AJ1026"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25" i="5" l="1"/>
  <c r="AT1025" i="5"/>
  <c r="AV1025" i="5"/>
  <c r="AP1025" i="5"/>
  <c r="AJ1025" i="5"/>
  <c r="AN1025"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24" i="5"/>
  <c r="BE919" i="5"/>
  <c r="BJ919" i="5" s="1"/>
  <c r="BN919" i="5" s="1"/>
  <c r="BE921" i="5"/>
  <c r="BJ921" i="5" s="1"/>
  <c r="BN921" i="5" s="1"/>
  <c r="BK920" i="5"/>
  <c r="CG920" i="5"/>
  <c r="AP1023"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1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18"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1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24"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24" i="5" l="1"/>
  <c r="CQ889" i="5"/>
  <c r="AJ1024" i="5"/>
  <c r="AT1024" i="5"/>
  <c r="CK889" i="5"/>
  <c r="CS889" i="5"/>
  <c r="AU1018" i="5"/>
  <c r="CJ889" i="5"/>
  <c r="AH1024"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23" i="5" l="1"/>
  <c r="AN1022"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18"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23" i="5" l="1"/>
  <c r="AT1023" i="5"/>
  <c r="AV1023" i="5"/>
  <c r="CK858" i="5"/>
  <c r="BV858" i="5"/>
  <c r="AH1023"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1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1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19" i="5"/>
  <c r="AE839" i="2"/>
  <c r="AA839" i="2"/>
  <c r="Z839" i="2"/>
  <c r="X839" i="2"/>
  <c r="W839" i="2"/>
  <c r="P839" i="2"/>
  <c r="O782" i="7"/>
  <c r="G782"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22"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22" i="5" l="1"/>
  <c r="AJ1022" i="5"/>
  <c r="AT1022" i="5"/>
  <c r="AV1020" i="5"/>
  <c r="AV1022" i="5"/>
  <c r="CK828" i="5"/>
  <c r="AJ1020"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2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21" i="5" l="1"/>
  <c r="AT1021" i="5"/>
  <c r="AJ1021" i="5"/>
  <c r="AP1021" i="5"/>
  <c r="AH1021" i="5"/>
  <c r="AV1021" i="5"/>
  <c r="CK797" i="5"/>
  <c r="AJ1019" i="5"/>
  <c r="AV1019"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18" i="5"/>
  <c r="AJ1018"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05" i="6"/>
  <c r="F807" i="6" s="1"/>
  <c r="F809" i="6" s="1"/>
  <c r="F811" i="6" s="1"/>
  <c r="F813" i="6" s="1"/>
  <c r="F81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18"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20" i="5"/>
  <c r="AS581" i="5"/>
  <c r="CU581" i="5" s="1"/>
  <c r="AG581" i="5"/>
  <c r="CK581" i="5" s="1"/>
  <c r="X78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8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8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8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17"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17"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18" i="5"/>
  <c r="CL378" i="5" l="1"/>
  <c r="CI378" i="5"/>
  <c r="CE378" i="5"/>
  <c r="CD378" i="5"/>
  <c r="CC378" i="5"/>
  <c r="CB378" i="5"/>
  <c r="CA378" i="5"/>
  <c r="BZ378" i="5"/>
  <c r="BY378" i="5"/>
  <c r="BX378" i="5"/>
  <c r="BT378" i="5"/>
  <c r="BS378" i="5"/>
  <c r="BR378" i="5"/>
  <c r="BQ378" i="5"/>
  <c r="BL378" i="5"/>
  <c r="BM378" i="5"/>
  <c r="BH378" i="5"/>
  <c r="BF378" i="5"/>
  <c r="BB1018"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05" i="6"/>
  <c r="L807" i="6" s="1"/>
  <c r="L809" i="6" s="1"/>
  <c r="L811" i="6" s="1"/>
  <c r="L813" i="6" s="1"/>
  <c r="L815" i="6" s="1"/>
  <c r="R804" i="6"/>
  <c r="R806" i="6" s="1"/>
  <c r="R808" i="6" s="1"/>
  <c r="R810" i="6" s="1"/>
  <c r="R812" i="6" s="1"/>
  <c r="R814" i="6" s="1"/>
  <c r="R805" i="6"/>
  <c r="R807" i="6" s="1"/>
  <c r="R809" i="6" s="1"/>
  <c r="R811" i="6" s="1"/>
  <c r="R813" i="6" s="1"/>
  <c r="R81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82"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82" i="7"/>
  <c r="AD782" i="7"/>
  <c r="AB782" i="7"/>
  <c r="Y782" i="7"/>
  <c r="N782" i="7"/>
  <c r="E782"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8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2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05" i="6"/>
  <c r="S807" i="6" s="1"/>
  <c r="S809" i="6" s="1"/>
  <c r="S811" i="6" s="1"/>
  <c r="S813" i="6" s="1"/>
  <c r="S81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05" i="6"/>
  <c r="K807" i="6" s="1"/>
  <c r="K809" i="6" s="1"/>
  <c r="K811" i="6" s="1"/>
  <c r="K813" i="6" s="1"/>
  <c r="K815" i="6" s="1"/>
  <c r="N804" i="6"/>
  <c r="N806" i="6" s="1"/>
  <c r="N808" i="6" s="1"/>
  <c r="N810" i="6" s="1"/>
  <c r="N812" i="6" s="1"/>
  <c r="N814" i="6" s="1"/>
  <c r="N805" i="6"/>
  <c r="N807" i="6" s="1"/>
  <c r="N809" i="6" s="1"/>
  <c r="N811" i="6" s="1"/>
  <c r="N813" i="6" s="1"/>
  <c r="N815" i="6" s="1"/>
  <c r="T804" i="6"/>
  <c r="T806" i="6" s="1"/>
  <c r="T808" i="6" s="1"/>
  <c r="T810" i="6" s="1"/>
  <c r="T812" i="6" s="1"/>
  <c r="T814" i="6" s="1"/>
  <c r="T805" i="6"/>
  <c r="T807" i="6" s="1"/>
  <c r="T809" i="6" s="1"/>
  <c r="T811" i="6" s="1"/>
  <c r="T813" i="6" s="1"/>
  <c r="T81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05" i="6"/>
  <c r="X807" i="6" s="1"/>
  <c r="X809" i="6" s="1"/>
  <c r="X811" i="6" s="1"/>
  <c r="X813" i="6" s="1"/>
  <c r="X81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05" i="6"/>
  <c r="Z807" i="6" s="1"/>
  <c r="Z809" i="6" s="1"/>
  <c r="Z811" i="6" s="1"/>
  <c r="Z813" i="6" s="1"/>
  <c r="Z81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1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1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1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11" i="5" l="1"/>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82" i="7"/>
  <c r="T782" i="7"/>
  <c r="R782" i="7"/>
  <c r="Z782" i="7"/>
  <c r="AC78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82" i="7"/>
  <c r="AK371" i="7"/>
  <c r="S782" i="7"/>
  <c r="B371" i="7"/>
  <c r="AL371" i="7" s="1"/>
  <c r="U782"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82" i="7"/>
  <c r="K782" i="7"/>
  <c r="AK392" i="7"/>
  <c r="I782"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Y1013" i="2" l="1"/>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82" i="7"/>
  <c r="AK536" i="7"/>
  <c r="H782" i="7"/>
  <c r="AJ536" i="7"/>
  <c r="B536" i="7"/>
  <c r="AL536" i="7" s="1"/>
  <c r="L782"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AB1010" i="2"/>
  <c r="W579" i="6"/>
  <c r="I580" i="6"/>
  <c r="AB1013" i="2" l="1"/>
  <c r="I1013" i="2"/>
  <c r="AB1012" i="2"/>
  <c r="I1012" i="2"/>
  <c r="AB1011" i="2"/>
  <c r="I1011" i="2"/>
  <c r="W580" i="6"/>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82" i="7"/>
  <c r="B573" i="7"/>
  <c r="AL573" i="7" s="1"/>
  <c r="AK573" i="7"/>
  <c r="B782"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5" i="6" s="1"/>
  <c r="W810" i="6"/>
  <c r="I812" i="6"/>
  <c r="W812" i="6" l="1"/>
  <c r="I814" i="6"/>
  <c r="W814" i="6" s="1"/>
</calcChain>
</file>

<file path=xl/sharedStrings.xml><?xml version="1.0" encoding="utf-8"?>
<sst xmlns="http://schemas.openxmlformats.org/spreadsheetml/2006/main" count="1366" uniqueCount="980">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</sst>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国家衛健委発表に基づく感染状況!$AE$374:$AE$1017</c:f>
              <c:numCache>
                <c:formatCode>m"月"d"日"</c:formatCode>
                <c:ptCount val="64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numCache>
            </c:numRef>
          </c:cat>
          <c:val>
            <c:numRef>
              <c:f>国家衛健委発表に基づく感染状況!$AF$374:$AF$1017</c:f>
              <c:numCache>
                <c:formatCode>#,##0_);[Red]\(#,##0\)</c:formatCode>
                <c:ptCount val="64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香港マカオ台湾の患者・海外輸入症例・無症状病原体保有者!$CN$189:$CN$1016</c:f>
              <c:numCache>
                <c:formatCode>m"月"d"日"</c:formatCode>
                <c:ptCount val="8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numCache>
            </c:numRef>
          </c:cat>
          <c:val>
            <c:numRef>
              <c:f>香港マカオ台湾の患者・海外輸入症例・無症状病原体保有者!$CO$189:$CO$1016</c:f>
              <c:numCache>
                <c:formatCode>General</c:formatCode>
                <c:ptCount val="82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省市別輸入症例数変化!$C$2:$C$779</c:f>
              <c:numCache>
                <c:formatCode>m"月"d"日"</c:formatCode>
                <c:ptCount val="7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numCache>
            </c:numRef>
          </c:cat>
          <c:val>
            <c:numRef>
              <c:f>省市別輸入症例数変化!$D$2:$D$779</c:f>
              <c:numCache>
                <c:formatCode>General</c:formatCode>
                <c:ptCount val="77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省市別輸入症例数変化!$C$2:$C$779</c:f>
              <c:numCache>
                <c:formatCode>m"月"d"日"</c:formatCode>
                <c:ptCount val="7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numCache>
            </c:numRef>
          </c:cat>
          <c:val>
            <c:numRef>
              <c:f>省市別輸入症例数変化!$E$2:$E$779</c:f>
              <c:numCache>
                <c:formatCode>General</c:formatCode>
                <c:ptCount val="77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省市別輸入症例数変化!$C$2:$C$779</c:f>
              <c:numCache>
                <c:formatCode>m"月"d"日"</c:formatCode>
                <c:ptCount val="7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numCache>
            </c:numRef>
          </c:cat>
          <c:val>
            <c:numRef>
              <c:f>省市別輸入症例数変化!$F$2:$F$779</c:f>
              <c:numCache>
                <c:formatCode>General</c:formatCode>
                <c:ptCount val="77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省市別輸入症例数変化!$C$2:$C$779</c:f>
              <c:numCache>
                <c:formatCode>m"月"d"日"</c:formatCode>
                <c:ptCount val="7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numCache>
            </c:numRef>
          </c:cat>
          <c:val>
            <c:numRef>
              <c:f>省市別輸入症例数変化!$G$2:$G$779</c:f>
              <c:numCache>
                <c:formatCode>General</c:formatCode>
                <c:ptCount val="77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省市別輸入症例数変化!$C$2:$C$779</c:f>
              <c:numCache>
                <c:formatCode>m"月"d"日"</c:formatCode>
                <c:ptCount val="7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numCache>
            </c:numRef>
          </c:cat>
          <c:val>
            <c:numRef>
              <c:f>省市別輸入症例数変化!$H$2:$H$779</c:f>
              <c:numCache>
                <c:formatCode>General</c:formatCode>
                <c:ptCount val="77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省市別輸入症例数変化!$C$2:$C$779</c:f>
              <c:numCache>
                <c:formatCode>m"月"d"日"</c:formatCode>
                <c:ptCount val="7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numCache>
            </c:numRef>
          </c:cat>
          <c:val>
            <c:numRef>
              <c:f>省市別輸入症例数変化!$I$2:$I$779</c:f>
              <c:numCache>
                <c:formatCode>General</c:formatCode>
                <c:ptCount val="77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省市別輸入症例数変化!$C$2:$C$779</c:f>
              <c:numCache>
                <c:formatCode>m"月"d"日"</c:formatCode>
                <c:ptCount val="7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numCache>
            </c:numRef>
          </c:cat>
          <c:val>
            <c:numRef>
              <c:f>省市別輸入症例数変化!$J$2:$J$779</c:f>
              <c:numCache>
                <c:formatCode>0_);[Red]\(0\)</c:formatCode>
                <c:ptCount val="77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香港マカオ台湾の患者・海外輸入症例・無症状病原体保有者!$AX$169:$AX$1016</c:f>
              <c:numCache>
                <c:formatCode>m"月"d"日"</c:formatCode>
                <c:ptCount val="8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numCache>
            </c:numRef>
          </c:cat>
          <c:val>
            <c:numRef>
              <c:f>香港マカオ台湾の患者・海外輸入症例・無症状病原体保有者!$AY$169:$AY$1016</c:f>
              <c:numCache>
                <c:formatCode>General</c:formatCode>
                <c:ptCount val="84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香港マカオ台湾の患者・海外輸入症例・無症状病原体保有者!$AX$169:$AX$1016</c:f>
              <c:numCache>
                <c:formatCode>m"月"d"日"</c:formatCode>
                <c:ptCount val="8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numCache>
            </c:numRef>
          </c:cat>
          <c:val>
            <c:numRef>
              <c:f>香港マカオ台湾の患者・海外輸入症例・無症状病原体保有者!$BB$169:$BB$1016</c:f>
              <c:numCache>
                <c:formatCode>General</c:formatCode>
                <c:ptCount val="84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香港マカオ台湾の患者・海外輸入症例・無症状病原体保有者!$AX$169:$AX$1016</c:f>
              <c:numCache>
                <c:formatCode>m"月"d"日"</c:formatCode>
                <c:ptCount val="8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numCache>
            </c:numRef>
          </c:cat>
          <c:val>
            <c:numRef>
              <c:f>香港マカオ台湾の患者・海外輸入症例・無症状病原体保有者!$AZ$169:$AZ$1016</c:f>
              <c:numCache>
                <c:formatCode>General</c:formatCode>
                <c:ptCount val="84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香港マカオ台湾の患者・海外輸入症例・無症状病原体保有者!$AX$169:$AX$1016</c:f>
              <c:numCache>
                <c:formatCode>m"月"d"日"</c:formatCode>
                <c:ptCount val="8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numCache>
            </c:numRef>
          </c:cat>
          <c:val>
            <c:numRef>
              <c:f>香港マカオ台湾の患者・海外輸入症例・無症状病原体保有者!$BC$169:$BC$1016</c:f>
              <c:numCache>
                <c:formatCode>General</c:formatCode>
                <c:ptCount val="84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香港マカオ台湾の患者・海外輸入症例・無症状病原体保有者!$CR$485:$CR$1016</c:f>
              <c:numCache>
                <c:formatCode>m"月"d"日"</c:formatCode>
                <c:ptCount val="53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numCache>
            </c:numRef>
          </c:cat>
          <c:val>
            <c:numRef>
              <c:f>香港マカオ台湾の患者・海外輸入症例・無症状病原体保有者!$CS$485:$CS$1016</c:f>
              <c:numCache>
                <c:formatCode>General</c:formatCode>
                <c:ptCount val="53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香港マカオ台湾の患者・海外輸入症例・無症状病原体保有者!$CR$485:$CR$1016</c:f>
              <c:numCache>
                <c:formatCode>m"月"d"日"</c:formatCode>
                <c:ptCount val="53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numCache>
            </c:numRef>
          </c:cat>
          <c:val>
            <c:numRef>
              <c:f>香港マカオ台湾の患者・海外輸入症例・無症状病原体保有者!$CT$485:$CT$1016</c:f>
              <c:numCache>
                <c:formatCode>General</c:formatCode>
                <c:ptCount val="53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香港マカオ台湾の患者・海外輸入症例・無症状病原体保有者!$BJ$97:$BJ$1015</c:f>
              <c:numCache>
                <c:formatCode>m"月"d"日"</c:formatCode>
                <c:ptCount val="9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numCache>
            </c:numRef>
          </c:cat>
          <c:val>
            <c:numRef>
              <c:f>香港マカオ台湾の患者・海外輸入症例・無症状病原体保有者!$BK$97:$BK$1015</c:f>
              <c:numCache>
                <c:formatCode>General</c:formatCode>
                <c:ptCount val="91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香港マカオ台湾の患者・海外輸入症例・無症状病原体保有者!$BJ$97:$BJ$1015</c:f>
              <c:numCache>
                <c:formatCode>m"月"d"日"</c:formatCode>
                <c:ptCount val="9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numCache>
            </c:numRef>
          </c:cat>
          <c:val>
            <c:numRef>
              <c:f>香港マカオ台湾の患者・海外輸入症例・無症状病原体保有者!$BL$97:$BL$1015</c:f>
              <c:numCache>
                <c:formatCode>General</c:formatCode>
                <c:ptCount val="91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香港マカオ台湾の患者・海外輸入症例・無症状病原体保有者!$CM$29:$CM$1016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香港マカオ台湾の患者・海外輸入症例・無症状病原体保有者!$CK$29:$CK$1016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香港マカオ台湾の患者・海外輸入症例・無症状病原体保有者!$CJ$29:$CJ$1016</c:f>
              <c:numCache>
                <c:formatCode>General</c:formatCode>
                <c:ptCount val="9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香港マカオ台湾の患者・海外輸入症例・無症状病原体保有者!$CK$29:$CK$1016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香港マカオ台湾の患者・海外輸入症例・無症状病原体保有者!$CI$29:$CI$1016</c15:sqref>
                        </c15:formulaRef>
                      </c:ext>
                    </c:extLst>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extLst>
                      <c:ext uri="{02D57815-91ED-43cb-92C2-25804820EDAC}">
                        <c15:formulaRef>
                          <c15:sqref>香港マカオ台湾の患者・海外輸入症例・無症状病原体保有者!$CJ$29:$CJ$1016</c15:sqref>
                        </c15:formulaRef>
                      </c:ext>
                    </c:extLst>
                    <c:numCache>
                      <c:formatCode>General</c:formatCode>
                      <c:ptCount val="9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国家衛健委発表に基づく感染状況!$AE$374:$AE$1017</c:f>
              <c:numCache>
                <c:formatCode>m"月"d"日"</c:formatCode>
                <c:ptCount val="64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numCache>
            </c:numRef>
          </c:cat>
          <c:val>
            <c:numRef>
              <c:f>国家衛健委発表に基づく感染状況!$AF$374:$AF$1017</c:f>
              <c:numCache>
                <c:formatCode>#,##0_);[Red]\(#,##0\)</c:formatCode>
                <c:ptCount val="64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省市別輸入症例数変化!$AH$2:$AH$778</c:f>
              <c:numCache>
                <c:formatCode>m"月"d"日"</c:formatCode>
                <c:ptCount val="7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numCache>
            </c:numRef>
          </c:cat>
          <c:val>
            <c:numRef>
              <c:f>省市別輸入症例数変化!$AI$2:$AI$778</c:f>
              <c:numCache>
                <c:formatCode>0_);[Red]\(0\)</c:formatCode>
                <c:ptCount val="77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省市別輸入症例数変化!$AH$2:$AH$778</c:f>
              <c:numCache>
                <c:formatCode>m"月"d"日"</c:formatCode>
                <c:ptCount val="7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numCache>
            </c:numRef>
          </c:cat>
          <c:val>
            <c:numRef>
              <c:f>省市別輸入症例数変化!$AJ$2:$AJ$778</c:f>
              <c:numCache>
                <c:formatCode>0_);[Red]\(0\)</c:formatCode>
                <c:ptCount val="77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省市別輸入症例数変化!$AH$2:$AH$778</c:f>
              <c:numCache>
                <c:formatCode>m"月"d"日"</c:formatCode>
                <c:ptCount val="7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numCache>
            </c:numRef>
          </c:cat>
          <c:val>
            <c:numRef>
              <c:f>省市別輸入症例数変化!$AK$2:$AK$778</c:f>
              <c:numCache>
                <c:formatCode>General</c:formatCode>
                <c:ptCount val="77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香港マカオ台湾の患者・海外輸入症例・無症状病原体保有者!$BR$29:$BR$1016</c:f>
              <c:numCache>
                <c:formatCode>General</c:formatCode>
                <c:ptCount val="98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香港マカオ台湾の患者・海外輸入症例・無症状病原体保有者!$BS$29:$BS$1016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香港マカオ台湾の患者・海外輸入症例・無症状病原体保有者!$BT$29:$BT$1016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香港マカオ台湾の患者・海外輸入症例・無症状病原体保有者!$CP$189:$CP$1015</c:f>
              <c:numCache>
                <c:formatCode>m"月"d"日"</c:formatCode>
                <c:ptCount val="8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numCache>
            </c:numRef>
          </c:cat>
          <c:val>
            <c:numRef>
              <c:f>香港マカオ台湾の患者・海外輸入症例・無症状病原体保有者!$CQ$189:$CQ$1015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香港マカオ台湾の患者・海外輸入症例・無症状病原体保有者!$CN$189:$CN$1016</c:f>
              <c:numCache>
                <c:formatCode>m"月"d"日"</c:formatCode>
                <c:ptCount val="8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numCache>
            </c:numRef>
          </c:cat>
          <c:val>
            <c:numRef>
              <c:f>香港マカオ台湾の患者・海外輸入症例・無症状病原体保有者!$CO$189:$CO$1016</c:f>
              <c:numCache>
                <c:formatCode>General</c:formatCode>
                <c:ptCount val="82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香港マカオ台湾の患者・海外輸入症例・無症状病原体保有者!$BJ$97:$BJ$1015</c:f>
              <c:numCache>
                <c:formatCode>m"月"d"日"</c:formatCode>
                <c:ptCount val="9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numCache>
            </c:numRef>
          </c:cat>
          <c:val>
            <c:numRef>
              <c:f>香港マカオ台湾の患者・海外輸入症例・無症状病原体保有者!$BL$97:$BL$1015</c:f>
              <c:numCache>
                <c:formatCode>General</c:formatCode>
                <c:ptCount val="91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香港マカオ台湾の患者・海外輸入症例・無症状病原体保有者!$BJ$97:$BJ$1015</c:f>
              <c:numCache>
                <c:formatCode>m"月"d"日"</c:formatCode>
                <c:ptCount val="9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numCache>
            </c:numRef>
          </c:cat>
          <c:val>
            <c:numRef>
              <c:f>香港マカオ台湾の患者・海外輸入症例・無症状病原体保有者!$BK$97:$BK$1015</c:f>
              <c:numCache>
                <c:formatCode>General</c:formatCode>
                <c:ptCount val="91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国家衛健委発表に基づく感染状況!$W$27:$W$1017</c:f>
              <c:numCache>
                <c:formatCode>m"月"d"日"</c:formatCode>
                <c:ptCount val="9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numCache>
            </c:numRef>
          </c:cat>
          <c:val>
            <c:numRef>
              <c:f>国家衛健委発表に基づく感染状況!$X$27:$X$1017</c:f>
              <c:numCache>
                <c:formatCode>#,##0_);[Red]\(#,##0\)</c:formatCode>
                <c:ptCount val="99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国家衛健委発表に基づく感染状況!$W$27:$W$1017</c:f>
              <c:numCache>
                <c:formatCode>m"月"d"日"</c:formatCode>
                <c:ptCount val="9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numCache>
            </c:numRef>
          </c:cat>
          <c:val>
            <c:numRef>
              <c:f>国家衛健委発表に基づく感染状況!$Y$27:$Y$1017</c:f>
              <c:numCache>
                <c:formatCode>General</c:formatCode>
                <c:ptCount val="99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香港マカオ台湾の患者・海外輸入症例・無症状病原体保有者!$CP$189:$CP$1015</c:f>
              <c:numCache>
                <c:formatCode>m"月"d"日"</c:formatCode>
                <c:ptCount val="8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numCache>
            </c:numRef>
          </c:cat>
          <c:val>
            <c:numRef>
              <c:f>香港マカオ台湾の患者・海外輸入症例・無症状病原体保有者!$CQ$189:$CQ$1015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香港マカオ台湾の患者・海外輸入症例・無症状病原体保有者!$CN$189:$CN$1016</c:f>
              <c:numCache>
                <c:formatCode>m"月"d"日"</c:formatCode>
                <c:ptCount val="8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numCache>
            </c:numRef>
          </c:cat>
          <c:val>
            <c:numRef>
              <c:f>香港マカオ台湾の患者・海外輸入症例・無症状病原体保有者!$CO$189:$CO$1016</c:f>
              <c:numCache>
                <c:formatCode>General</c:formatCode>
                <c:ptCount val="82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新疆の情況!$U$7:$U$820</c:f>
              <c:strCache>
                <c:ptCount val="81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strCache>
            </c:strRef>
          </c:cat>
          <c:val>
            <c:numRef>
              <c:f>新疆の情況!$V$7:$V$820</c:f>
              <c:numCache>
                <c:formatCode>General</c:formatCode>
                <c:ptCount val="81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新疆の情況!$U$7:$U$820</c:f>
              <c:strCache>
                <c:ptCount val="81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strCache>
            </c:strRef>
          </c:cat>
          <c:val>
            <c:numRef>
              <c:f>新疆の情況!$W$7:$W$820</c:f>
              <c:numCache>
                <c:formatCode>General</c:formatCode>
                <c:ptCount val="81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国家衛健委発表に基づく感染状況!$W$27:$W$1018</c:f>
              <c:numCache>
                <c:formatCode>m"月"d"日"</c:formatCode>
                <c:ptCount val="9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numCache>
            </c:numRef>
          </c:cat>
          <c:val>
            <c:numRef>
              <c:f>国家衛健委発表に基づく感染状況!$X$27:$X$1018</c:f>
              <c:numCache>
                <c:formatCode>#,##0_);[Red]\(#,##0\)</c:formatCode>
                <c:ptCount val="9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国家衛健委発表に基づく感染状況!$W$27:$W$1018</c:f>
              <c:numCache>
                <c:formatCode>m"月"d"日"</c:formatCode>
                <c:ptCount val="9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numCache>
            </c:numRef>
          </c:cat>
          <c:val>
            <c:numRef>
              <c:f>国家衛健委発表に基づく感染状況!$Y$27:$Y$1018</c:f>
              <c:numCache>
                <c:formatCode>General</c:formatCode>
                <c:ptCount val="9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香港マカオ台湾の患者・海外輸入症例・無症状病原体保有者!$BE$70:$BE$1016</c:f>
              <c:numCache>
                <c:formatCode>m"月"d"日"</c:formatCode>
                <c:ptCount val="94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numCache>
            </c:numRef>
          </c:cat>
          <c:val>
            <c:numRef>
              <c:f>香港マカオ台湾の患者・海外輸入症例・無症状病原体保有者!$BF$70:$BF$1016</c:f>
              <c:numCache>
                <c:formatCode>General</c:formatCode>
                <c:ptCount val="94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香港マカオ台湾の患者・海外輸入症例・無症状病原体保有者!$BE$70:$BE$1016</c:f>
              <c:numCache>
                <c:formatCode>m"月"d"日"</c:formatCode>
                <c:ptCount val="94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numCache>
            </c:numRef>
          </c:cat>
          <c:val>
            <c:numRef>
              <c:f>香港マカオ台湾の患者・海外輸入症例・無症状病原体保有者!$BG$70:$BG$1016</c:f>
              <c:numCache>
                <c:formatCode>General</c:formatCode>
                <c:ptCount val="94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香港マカオ台湾の患者・海外輸入症例・無症状病原体保有者!$BY$29:$BY$1016</c:f>
              <c:numCache>
                <c:formatCode>General</c:formatCode>
                <c:ptCount val="98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香港マカオ台湾の患者・海外輸入症例・無症状病原体保有者!$BZ$29:$BZ$1016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香港マカオ台湾の患者・海外輸入症例・無症状病原体保有者!$CA$29:$CA$1016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香港マカオ台湾の患者・海外輸入症例・無症状病原体保有者!$CC$29:$CC$1016</c:f>
              <c:numCache>
                <c:formatCode>General</c:formatCode>
                <c:ptCount val="98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香港マカオ台湾の患者・海外輸入症例・無症状病原体保有者!$CD$29:$CD$1016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香港マカオ台湾の患者・海外輸入症例・無症状病原体保有者!$CE$29:$CE$1016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香港マカオ台湾の患者・海外輸入症例・無症状病原体保有者!$CM$29:$CM$1016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香港マカオ台湾の患者・海外輸入症例・無症状病原体保有者!$CJ$29:$CJ$1016</c:f>
              <c:numCache>
                <c:formatCode>General</c:formatCode>
                <c:ptCount val="9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香港マカオ台湾の患者・海外輸入症例・無症状病原体保有者!$CI$29:$CI$1016</c:f>
              <c:numCache>
                <c:formatCode>m"月"d"日"</c:formatCode>
                <c:ptCount val="9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numCache>
            </c:numRef>
          </c:cat>
          <c:val>
            <c:numRef>
              <c:f>香港マカオ台湾の患者・海外輸入症例・無症状病原体保有者!$CK$29:$CK$1016</c:f>
              <c:numCache>
                <c:formatCode>General</c:formatCode>
                <c:ptCount val="9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香港マカオ台湾の患者・海外輸入症例・無症状病原体保有者!$CP$189:$CP$1015</c:f>
              <c:numCache>
                <c:formatCode>m"月"d"日"</c:formatCode>
                <c:ptCount val="8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numCache>
            </c:numRef>
          </c:cat>
          <c:val>
            <c:numRef>
              <c:f>香港マカオ台湾の患者・海外輸入症例・無症状病原体保有者!$CQ$189:$CQ$1015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36"/>
  <sheetViews>
    <sheetView zoomScale="115" zoomScaleNormal="115" workbookViewId="0">
      <pane xSplit="2" ySplit="5" topLeftCell="C1006" activePane="bottomRight" state="frozen"/>
      <selection pane="topRight" activeCell="C1" sqref="C1"/>
      <selection pane="bottomLeft" activeCell="A8" sqref="A8"/>
      <selection pane="bottomRight" activeCell="C1014" sqref="C1014"/>
    </sheetView>
  </sheetViews>
  <sheetFormatPr defaultRowHeight="18.45" x14ac:dyDescent="0.65"/>
  <cols>
    <col min="1" max="1" width="1.0703125" customWidth="1"/>
    <col min="2" max="2" width="9.35546875" style="44"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12.42578125" bestFit="1" customWidth="1"/>
    <col min="26" max="26" width="8.85546875" bestFit="1" customWidth="1"/>
    <col min="27" max="27" width="4.7109375" customWidth="1"/>
    <col min="28" max="28" width="10.5" bestFit="1" customWidth="1"/>
    <col min="29" max="29" width="4.140625" bestFit="1" customWidth="1"/>
    <col min="30" max="30" width="2.5" customWidth="1"/>
    <col min="31" max="31" width="8.85546875" bestFit="1" customWidth="1"/>
  </cols>
  <sheetData>
    <row r="1" spans="2:21" ht="26.15" x14ac:dyDescent="0.65">
      <c r="C1" s="276" t="s">
        <v>78</v>
      </c>
      <c r="D1" s="276"/>
      <c r="E1" s="276"/>
      <c r="F1" s="276"/>
      <c r="G1" s="276"/>
      <c r="H1" s="276"/>
      <c r="I1" s="276"/>
      <c r="J1" s="276"/>
      <c r="K1" s="276"/>
      <c r="L1" s="276"/>
      <c r="M1" s="276"/>
      <c r="N1" s="276"/>
      <c r="O1" s="276"/>
      <c r="P1" s="86"/>
      <c r="Q1" s="86"/>
      <c r="R1" s="86"/>
      <c r="S1" s="86"/>
      <c r="T1" s="86"/>
      <c r="U1" s="85">
        <v>44837</v>
      </c>
    </row>
    <row r="2" spans="2:21" ht="13" customHeight="1" x14ac:dyDescent="0.65">
      <c r="E2" s="106" t="s">
        <v>125</v>
      </c>
      <c r="F2" s="107"/>
      <c r="G2" s="106"/>
      <c r="H2" s="107"/>
      <c r="I2" s="107"/>
      <c r="J2" s="107"/>
      <c r="U2" s="71" t="s">
        <v>77</v>
      </c>
    </row>
    <row r="3" spans="2:21" ht="5.5" customHeight="1" thickBot="1" x14ac:dyDescent="0.7"/>
    <row r="4" spans="2:21" ht="18" customHeight="1" x14ac:dyDescent="0.65">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5" customHeight="1" thickBot="1" x14ac:dyDescent="0.7">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65">
      <c r="B6" s="63"/>
      <c r="C6" s="180"/>
      <c r="D6" s="190"/>
      <c r="E6" s="178"/>
      <c r="F6" s="181"/>
      <c r="G6" s="180"/>
      <c r="H6" s="178"/>
      <c r="I6" s="181"/>
      <c r="J6" s="180"/>
      <c r="K6" s="178"/>
      <c r="L6" s="180"/>
      <c r="M6" s="178"/>
      <c r="N6" s="180"/>
      <c r="O6" s="181"/>
      <c r="P6" s="191"/>
      <c r="Q6" s="181"/>
      <c r="R6" s="180"/>
      <c r="S6" s="181"/>
      <c r="T6" s="181"/>
      <c r="U6" s="64"/>
    </row>
    <row r="7" spans="2:21" x14ac:dyDescent="0.65">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65">
      <c r="B8" s="188">
        <v>43831</v>
      </c>
      <c r="C8" s="180"/>
      <c r="D8" s="190"/>
      <c r="E8" s="178"/>
      <c r="F8" s="181"/>
      <c r="G8" s="180"/>
      <c r="H8" s="178"/>
      <c r="I8" s="181"/>
      <c r="J8" s="180"/>
      <c r="K8" s="178"/>
      <c r="L8" s="180"/>
      <c r="M8" s="178"/>
      <c r="N8" s="180"/>
      <c r="O8" s="181"/>
      <c r="P8" s="191"/>
      <c r="Q8" s="181"/>
      <c r="R8" s="180"/>
      <c r="S8" s="181"/>
      <c r="T8" s="181"/>
      <c r="U8" s="64"/>
    </row>
    <row r="9" spans="2:21" x14ac:dyDescent="0.65">
      <c r="B9" s="75">
        <v>43832</v>
      </c>
      <c r="C9" s="180"/>
      <c r="D9" s="190"/>
      <c r="E9" s="178"/>
      <c r="F9" s="181"/>
      <c r="G9" s="180"/>
      <c r="H9" s="178"/>
      <c r="I9" s="181"/>
      <c r="J9" s="180"/>
      <c r="K9" s="178"/>
      <c r="L9" s="180"/>
      <c r="M9" s="178"/>
      <c r="N9" s="180"/>
      <c r="O9" s="181"/>
      <c r="P9" s="191"/>
      <c r="Q9" s="181"/>
      <c r="R9" s="180"/>
      <c r="S9" s="181"/>
      <c r="T9" s="181"/>
      <c r="U9" s="64"/>
    </row>
    <row r="10" spans="2:21" x14ac:dyDescent="0.65">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65">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65">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65">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65">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65">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65">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65">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65">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65">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65">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65">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65">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65">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65">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65">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65">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65">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9" x14ac:dyDescent="0.65">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9" x14ac:dyDescent="0.65">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65">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65">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65">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65">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65">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65">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65">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65">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65">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65">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65">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65">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65">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65">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9" x14ac:dyDescent="0.65">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65">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9" x14ac:dyDescent="0.65">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65">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9" x14ac:dyDescent="0.65">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65">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65">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5.3" x14ac:dyDescent="0.65">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65">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65">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65">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5.3" x14ac:dyDescent="0.65">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65">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9" x14ac:dyDescent="0.65">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65">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65">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65">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65">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65">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65">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65">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65">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65">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65">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65">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65">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65">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65">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65">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65">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65">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65">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65">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65">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65">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65">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65">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65">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65">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65">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65">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65">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65">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65">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65">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65">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65">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65">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65">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65">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65">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65">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65">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65">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65">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65">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65">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65">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65">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65">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65">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65">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65">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65">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65">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65">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65">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65">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65">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65">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65">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9" x14ac:dyDescent="0.65">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65">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65">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65">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65">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65">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65">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65">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65">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65">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65">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65">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65">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65">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65">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65">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65">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65">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65">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65">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65">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65">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65">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65">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65">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65">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65">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65">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65">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65">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65">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65">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65">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65">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65">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65">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65">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65">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65">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65">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65">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65">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65">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65">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65">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65">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65">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65">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65">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65">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65">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65">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65">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65">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65">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65">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65">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65">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65">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65">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65">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65">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65">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65">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65">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65">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65">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65">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65">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65">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65">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65">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65">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65">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65">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65">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65">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65">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65">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65">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65">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65">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65">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65">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65">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65">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65">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65">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65">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65">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65">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65">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65">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65">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65">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65">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65">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65">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65">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65">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65">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65">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65">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65">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65">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65">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65">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65">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65">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65">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65">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65">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65">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65">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65">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65">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65">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65">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65">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65">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65">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65">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65">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65">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65">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65">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65">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65">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65">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65">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65">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65">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65">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65">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65">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65">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65">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65">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65">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65">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65">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65">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65">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65">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65">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65">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65">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65">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65">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65">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65">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65">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65">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65">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65">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65">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65">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65">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65">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65">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65">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65">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65">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65">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65">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65">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65">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65">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65">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65">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65">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65">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65">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65">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65">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65">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65">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65">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65">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65">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65">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65">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65">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65">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65">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65">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65">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65">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65">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65">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65">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65">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65">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65">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65">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65">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65">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65">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65">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65">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65">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65">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65">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65">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65">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65">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65">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65">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65">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65">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65">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65">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65">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65">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65">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65">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65">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65">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65">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65">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65">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65">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65">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65">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65">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65">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65">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65">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65">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65">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65">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65">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65">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65">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65">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65">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65">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65">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65">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65">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65">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65">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65">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65">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65">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65">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65">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65">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65">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65">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65">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65">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65">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65">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65">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65">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65">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65">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65">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65">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65">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65">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65">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65">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65">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65">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65">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65">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65">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65">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65">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65">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65">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65">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65">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65">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65">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65">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65">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65">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65">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65">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65">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65">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65">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65">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65">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65">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65">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65">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65">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65">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65">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65">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65">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65">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65">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65">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65">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65">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65">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65">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65">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65">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65">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65">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65">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65">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65">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65">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65">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65">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65">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65">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65">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65">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65">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65">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65">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65">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65">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65">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65">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65">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65">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65">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65">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65">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65">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65">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65">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65">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65">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65">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65">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65">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65">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65">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65">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65">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65">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65">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65">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65">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65">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65">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65">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65">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65">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65">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65">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65">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65">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65">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65">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65">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65">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65">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65">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65">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65">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65">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65">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65">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65">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65">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65">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65">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65">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65">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65">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65">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65">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65">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65">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65">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65">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65">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65">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65">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65">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65">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65">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65">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65">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65">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65">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65">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65">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65">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65">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65">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65">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65">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65">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65">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65">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65">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65">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65">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65">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65">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65">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65">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65">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65">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65">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65">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65">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65">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65">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65">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65">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65">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65">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65">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65">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65">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65">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65">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65">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65">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65">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65">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65">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65">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65">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65">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65">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65">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65">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65">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65">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65">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65">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65">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65">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65">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65">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65">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65">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65">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65">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65">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65">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65">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65">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65">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65">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65">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65">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65">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65">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65">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65">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65">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65">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65">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65">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65">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65">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65">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65">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65">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65">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65">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65">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65">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65">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65">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65">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65">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65">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65">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65">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65">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65">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65">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65">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65">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65">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65">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65">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65">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65">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65">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65">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65">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65">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65">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65">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65">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65">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65">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65">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65">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65">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65">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65">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65">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65">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65">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65">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65">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65">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65">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65">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65">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65">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65">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65">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65">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65">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65">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65">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65">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65">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65">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65">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65">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65">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65">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65">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65">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65">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65">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65">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65">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65">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65">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65">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65">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65">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65">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65">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65">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65">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65">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65">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65">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65">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65">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65">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65">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65">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65">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65">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65">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65">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65">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65">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65">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65">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65">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65">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65">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65">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65">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65">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65">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65">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65">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65">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65">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65">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65">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65">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65">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65">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65">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65">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65">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65">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65">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65">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65">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65">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65">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65">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65">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65">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65">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65">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65">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65">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65">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65">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65">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65">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65">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65">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65">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65">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65">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65">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65">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65">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65">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65">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65">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65">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65">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65">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65">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65">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65">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65">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65">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65">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65">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65">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65">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65">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65">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65">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65">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65">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65">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65">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65">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65">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65">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65">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65">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65">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65">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65">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65">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65">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65">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65">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65">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65">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65">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65">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65">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65">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65">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65">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65">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65">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65">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65">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65">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65">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65">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65">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65">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65">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65">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65">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65">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65">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65">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65">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65">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65">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65">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65">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65">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65">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65">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65">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65">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65">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65">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65">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65">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65">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65">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65">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65">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65">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65">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65">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65">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65">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65">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65">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65">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65">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65">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65">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65">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65">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65">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65">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65">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65">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65">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65">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65">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65">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65">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65">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65">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65">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65">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65">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65">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65">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65">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65">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65">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65">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65">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65">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65">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65">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65">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65">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65">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65">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65">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65">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65">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65">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65">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65">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65">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65">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65">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65">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65">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65">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65">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65">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65">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65">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65">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65">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65">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65">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65">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65">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65">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65">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65">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65">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65">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65">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65">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65">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65">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65">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65">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65">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65">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65">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65">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65">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65">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65">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65">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65">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65">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65">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65">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65">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65">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65">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65">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65">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65">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65">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65">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65">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65">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65">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65">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65">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65">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65">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65">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65">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65">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65">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65">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65">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65">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65">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65">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65">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65">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65">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65">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65">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65">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65">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65">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65">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65">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65">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65">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65">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65">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65">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65">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65">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65">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65">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65">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65">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65">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65">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65">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65">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65">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65">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65">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65">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65">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65">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65">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65">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65">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65">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65">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65">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65">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65">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65">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65">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65">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65">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65">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65">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65">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65">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65">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65">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65">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65">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65">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65">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65">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65">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65">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65">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65">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65">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65">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65">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65">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65">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65">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65">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65">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65">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65">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65">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65">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65">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65">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65">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65">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65">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65">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65">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65">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65">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65">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65">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65">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65">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65">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65">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65">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65">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65">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65">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65">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65">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65">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65">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65">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65">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65">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65">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65">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65">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65">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65">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65">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E998" s="1">
        <f t="shared" ref="AE998" si="1164">+B998</f>
        <v>44821</v>
      </c>
      <c r="AF998" s="259">
        <f>+G998-香港マカオ台湾の患者・海外輸入症例・無症状病原体保有者!B997</f>
        <v>106</v>
      </c>
    </row>
    <row r="999" spans="2:32" x14ac:dyDescent="0.65">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E999" s="1">
        <f t="shared" ref="AE999" si="1177">+B999</f>
        <v>44822</v>
      </c>
      <c r="AF999" s="259">
        <f>+G999-香港マカオ台湾の患者・海外輸入症例・無症状病原体保有者!B998</f>
        <v>92</v>
      </c>
    </row>
    <row r="1000" spans="2:32" x14ac:dyDescent="0.65">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E1000" s="1">
        <f t="shared" ref="AE1000" si="1190">+B1000</f>
        <v>44823</v>
      </c>
      <c r="AF1000" s="259">
        <f>+G1000-香港マカオ台湾の患者・海外輸入症例・無症状病原体保有者!B999</f>
        <v>104</v>
      </c>
    </row>
    <row r="1001" spans="2:32" x14ac:dyDescent="0.65">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E1001" s="1">
        <f t="shared" ref="AE1001" si="1203">+B1001</f>
        <v>44824</v>
      </c>
      <c r="AF1001" s="259">
        <f>+G1001-香港マカオ台湾の患者・海外輸入症例・無症状病原体保有者!B1000</f>
        <v>123</v>
      </c>
    </row>
    <row r="1002" spans="2:32" x14ac:dyDescent="0.65">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E1002" s="1">
        <f t="shared" ref="AE1002" si="1216">+B1002</f>
        <v>44825</v>
      </c>
      <c r="AF1002" s="259">
        <f>+G1002-香港マカオ台湾の患者・海外輸入症例・無症状病原体保有者!B1001</f>
        <v>114</v>
      </c>
    </row>
    <row r="1003" spans="2:32" x14ac:dyDescent="0.65">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E1003" s="1">
        <f t="shared" ref="AE1003" si="1229">+B1003</f>
        <v>44826</v>
      </c>
      <c r="AF1003" s="259">
        <f>+G1003-香港マカオ台湾の患者・海外輸入症例・無症状病原体保有者!B1002</f>
        <v>121</v>
      </c>
    </row>
    <row r="1004" spans="2:32" x14ac:dyDescent="0.65">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E1004" s="1">
        <f t="shared" ref="AE1004" si="1242">+B1004</f>
        <v>44827</v>
      </c>
      <c r="AF1004" s="259">
        <f>+G1004-香港マカオ台湾の患者・海外輸入症例・無症状病原体保有者!B1003</f>
        <v>129</v>
      </c>
    </row>
    <row r="1005" spans="2:32" x14ac:dyDescent="0.65">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E1005" s="1">
        <f t="shared" ref="AE1005" si="1255">+B1005</f>
        <v>44828</v>
      </c>
      <c r="AF1005" s="259">
        <f>+G1005-香港マカオ台湾の患者・海外輸入症例・無症状病原体保有者!B1004</f>
        <v>159</v>
      </c>
    </row>
    <row r="1006" spans="2:32" x14ac:dyDescent="0.65">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E1006" s="1">
        <f t="shared" ref="AE1006" si="1268">+B1006</f>
        <v>44829</v>
      </c>
      <c r="AF1006" s="259">
        <f>+G1006-香港マカオ台湾の患者・海外輸入症例・無症状病原体保有者!B1005</f>
        <v>235</v>
      </c>
    </row>
    <row r="1007" spans="2:32" x14ac:dyDescent="0.65">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E1007" s="1">
        <f t="shared" ref="AE1007" si="1281">+B1007</f>
        <v>44830</v>
      </c>
      <c r="AF1007" s="259">
        <f>+G1007-香港マカオ台湾の患者・海外輸入症例・無症状病原体保有者!B1006</f>
        <v>173</v>
      </c>
    </row>
    <row r="1008" spans="2:32" x14ac:dyDescent="0.65">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E1008" s="1">
        <f t="shared" ref="AE1008" si="1294">+B1008</f>
        <v>44831</v>
      </c>
      <c r="AF1008" s="259">
        <f>+G1008-香港マカオ台湾の患者・海外輸入症例・無症状病原体保有者!B1007</f>
        <v>119</v>
      </c>
    </row>
    <row r="1009" spans="2:32" x14ac:dyDescent="0.65">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W1011" si="1300">+B1009</f>
        <v>44832</v>
      </c>
      <c r="X1009" s="113">
        <f t="shared" ref="X1009:X1011" si="1301">+G1009</f>
        <v>170</v>
      </c>
      <c r="Y1009">
        <f t="shared" ref="Y1009:Y1011" si="1302">+H1009</f>
        <v>250293</v>
      </c>
      <c r="Z1009" s="114">
        <f t="shared" ref="Z1009:Z1011" si="1303">+B1009</f>
        <v>44832</v>
      </c>
      <c r="AA1009">
        <f t="shared" ref="AA1009:AA1011" si="1304">+L1009</f>
        <v>0</v>
      </c>
      <c r="AB1009">
        <f t="shared" ref="AB1009:AB1011" si="1305">+M1009</f>
        <v>5226</v>
      </c>
      <c r="AE1009" s="1">
        <f t="shared" ref="AE1009:AE1011" si="1306">+B1009</f>
        <v>44832</v>
      </c>
      <c r="AF1009" s="259">
        <f>+G1009-香港マカオ台湾の患者・海外輸入症例・無症状病原体保有者!B1008</f>
        <v>106</v>
      </c>
    </row>
    <row r="1010" spans="2:32" x14ac:dyDescent="0.65">
      <c r="B1010" s="201">
        <v>44833</v>
      </c>
      <c r="C1010" s="47">
        <v>0</v>
      </c>
      <c r="D1010" s="83"/>
      <c r="E1010" s="104"/>
      <c r="F1010" s="56">
        <v>0</v>
      </c>
      <c r="G1010" s="47">
        <v>156</v>
      </c>
      <c r="H1010" s="87">
        <f t="shared" ref="H1010" si="1307">+H1009+G1010</f>
        <v>250449</v>
      </c>
      <c r="I1010" s="87">
        <f t="shared" ref="I1010" si="1308">+H1010-M1010-O1010</f>
        <v>2969</v>
      </c>
      <c r="J1010" s="47">
        <v>-5</v>
      </c>
      <c r="K1010" s="55">
        <f t="shared" ref="K1010" si="1309">+J1010+K1009</f>
        <v>36</v>
      </c>
      <c r="L1010" s="47">
        <v>0</v>
      </c>
      <c r="M1010" s="87">
        <f t="shared" ref="M1010" si="1310">+L1010+M1009</f>
        <v>5226</v>
      </c>
      <c r="N1010" s="47">
        <v>184</v>
      </c>
      <c r="O1010" s="87">
        <f t="shared" ref="O1010" si="1311">+N1010+O1009</f>
        <v>242254</v>
      </c>
      <c r="P1010" s="105">
        <f t="shared" ref="P1010" si="1312">+Q1010-Q1009</f>
        <v>20257</v>
      </c>
      <c r="Q1010" s="56">
        <v>6014215</v>
      </c>
      <c r="R1010" s="47">
        <v>16828</v>
      </c>
      <c r="S1010" s="110"/>
      <c r="T1010" s="56">
        <v>158591</v>
      </c>
      <c r="U1010" s="77"/>
      <c r="W1010" s="1">
        <f t="shared" si="1300"/>
        <v>44833</v>
      </c>
      <c r="X1010" s="113">
        <f t="shared" si="1301"/>
        <v>156</v>
      </c>
      <c r="Y1010">
        <f t="shared" si="1302"/>
        <v>250449</v>
      </c>
      <c r="Z1010" s="114">
        <f t="shared" si="1303"/>
        <v>44833</v>
      </c>
      <c r="AA1010">
        <f t="shared" si="1304"/>
        <v>0</v>
      </c>
      <c r="AB1010">
        <f t="shared" si="1305"/>
        <v>5226</v>
      </c>
      <c r="AE1010" s="1">
        <f t="shared" si="1306"/>
        <v>44833</v>
      </c>
      <c r="AF1010" s="259">
        <f>+G1010-香港マカオ台湾の患者・海外輸入症例・無症状病原体保有者!B1009</f>
        <v>97</v>
      </c>
    </row>
    <row r="1011" spans="2:32" x14ac:dyDescent="0.65">
      <c r="B1011" s="201">
        <v>44834</v>
      </c>
      <c r="C1011" s="47">
        <v>0</v>
      </c>
      <c r="D1011" s="83"/>
      <c r="E1011" s="104"/>
      <c r="F1011" s="56">
        <v>0</v>
      </c>
      <c r="G1011" s="47">
        <v>172</v>
      </c>
      <c r="H1011" s="87">
        <f t="shared" ref="H1011" si="1313">+H1010+G1011</f>
        <v>250621</v>
      </c>
      <c r="I1011" s="87">
        <f t="shared" ref="I1011" si="1314">+H1011-M1011-O1011</f>
        <v>2909</v>
      </c>
      <c r="J1011" s="47">
        <v>-5</v>
      </c>
      <c r="K1011" s="55">
        <f t="shared" ref="K1011" si="1315">+J1011+K1010</f>
        <v>31</v>
      </c>
      <c r="L1011" s="47">
        <v>0</v>
      </c>
      <c r="M1011" s="87">
        <f t="shared" ref="M1011" si="1316">+L1011+M1010</f>
        <v>5226</v>
      </c>
      <c r="N1011" s="47">
        <v>232</v>
      </c>
      <c r="O1011" s="87">
        <f t="shared" ref="O1011" si="1317">+N1011+O1010</f>
        <v>242486</v>
      </c>
      <c r="P1011" s="105">
        <f t="shared" ref="P1011" si="1318">+Q1011-Q1010</f>
        <v>22721</v>
      </c>
      <c r="Q1011" s="56">
        <v>6036936</v>
      </c>
      <c r="R1011" s="47">
        <v>12752</v>
      </c>
      <c r="S1011" s="110"/>
      <c r="T1011" s="56">
        <v>168484</v>
      </c>
      <c r="U1011" s="77"/>
      <c r="W1011" s="1">
        <f t="shared" si="1300"/>
        <v>44834</v>
      </c>
      <c r="X1011" s="113">
        <f t="shared" si="1301"/>
        <v>172</v>
      </c>
      <c r="Y1011">
        <f t="shared" si="1302"/>
        <v>250621</v>
      </c>
      <c r="Z1011" s="114">
        <f t="shared" si="1303"/>
        <v>44834</v>
      </c>
      <c r="AA1011">
        <f t="shared" si="1304"/>
        <v>0</v>
      </c>
      <c r="AB1011">
        <f t="shared" si="1305"/>
        <v>5226</v>
      </c>
      <c r="AE1011" s="1">
        <f t="shared" si="1306"/>
        <v>44834</v>
      </c>
      <c r="AF1011" s="259">
        <f>+G1011-香港マカオ台湾の患者・海外輸入症例・無症状病原体保有者!B1010</f>
        <v>106</v>
      </c>
    </row>
    <row r="1012" spans="2:32" x14ac:dyDescent="0.65">
      <c r="B1012" s="201">
        <v>44835</v>
      </c>
      <c r="C1012" s="47">
        <v>0</v>
      </c>
      <c r="D1012" s="83"/>
      <c r="E1012" s="104"/>
      <c r="F1012" s="56">
        <v>0</v>
      </c>
      <c r="G1012" s="47">
        <v>179</v>
      </c>
      <c r="H1012" s="87">
        <f t="shared" ref="H1012" si="1319">+H1011+G1012</f>
        <v>250800</v>
      </c>
      <c r="I1012" s="87">
        <f t="shared" ref="I1012" si="1320">+H1012-M1012-O1012</f>
        <v>2945</v>
      </c>
      <c r="J1012" s="47">
        <v>-6</v>
      </c>
      <c r="K1012" s="55">
        <f t="shared" ref="K1012" si="1321">+J1012+K1011</f>
        <v>25</v>
      </c>
      <c r="L1012" s="47">
        <v>0</v>
      </c>
      <c r="M1012" s="87">
        <f t="shared" ref="M1012" si="1322">+L1012+M1011</f>
        <v>5226</v>
      </c>
      <c r="N1012" s="47">
        <v>143</v>
      </c>
      <c r="O1012" s="87">
        <f t="shared" ref="O1012" si="1323">+N1012+O1011</f>
        <v>242629</v>
      </c>
      <c r="P1012" s="105">
        <f t="shared" ref="P1012:P1013" si="1324">+Q1012-Q1011</f>
        <v>19838</v>
      </c>
      <c r="Q1012" s="56">
        <v>6056774</v>
      </c>
      <c r="R1012" s="47">
        <v>15847</v>
      </c>
      <c r="S1012" s="110"/>
      <c r="T1012" s="56">
        <v>172403</v>
      </c>
      <c r="U1012" s="77"/>
      <c r="W1012" s="1">
        <f t="shared" ref="W1012" si="1325">+B1012</f>
        <v>44835</v>
      </c>
      <c r="X1012" s="113">
        <f t="shared" ref="X1012" si="1326">+G1012</f>
        <v>179</v>
      </c>
      <c r="Y1012">
        <f t="shared" ref="Y1012" si="1327">+H1012</f>
        <v>250800</v>
      </c>
      <c r="Z1012" s="114">
        <f t="shared" ref="Z1012" si="1328">+B1012</f>
        <v>44835</v>
      </c>
      <c r="AA1012">
        <f t="shared" ref="AA1012" si="1329">+L1012</f>
        <v>0</v>
      </c>
      <c r="AB1012">
        <f t="shared" ref="AB1012" si="1330">+M1012</f>
        <v>5226</v>
      </c>
      <c r="AE1012" s="1">
        <f t="shared" ref="AE1012" si="1331">+B1012</f>
        <v>44835</v>
      </c>
      <c r="AF1012" s="259">
        <f>+G1012-香港マカオ台湾の患者・海外輸入症例・無症状病原体保有者!B1011</f>
        <v>116</v>
      </c>
    </row>
    <row r="1013" spans="2:32" x14ac:dyDescent="0.65">
      <c r="B1013" s="201">
        <v>44836</v>
      </c>
      <c r="C1013" s="47">
        <v>0</v>
      </c>
      <c r="D1013" s="83"/>
      <c r="E1013" s="104"/>
      <c r="F1013" s="56">
        <v>0</v>
      </c>
      <c r="G1013" s="47">
        <v>240</v>
      </c>
      <c r="H1013" s="87">
        <f t="shared" ref="H1013" si="1332">+H1012+G1013</f>
        <v>251040</v>
      </c>
      <c r="I1013" s="87">
        <f t="shared" ref="I1013" si="1333">+H1013-M1013-O1013</f>
        <v>2929</v>
      </c>
      <c r="J1013" s="47">
        <v>-2</v>
      </c>
      <c r="K1013" s="55">
        <f t="shared" ref="K1013" si="1334">+J1013+K1012</f>
        <v>23</v>
      </c>
      <c r="L1013" s="47">
        <v>0</v>
      </c>
      <c r="M1013" s="87">
        <f t="shared" ref="M1013" si="1335">+L1013+M1012</f>
        <v>5226</v>
      </c>
      <c r="N1013" s="47">
        <v>256</v>
      </c>
      <c r="O1013" s="87">
        <f t="shared" ref="O1013" si="1336">+N1013+O1012</f>
        <v>242885</v>
      </c>
      <c r="P1013" s="105">
        <f t="shared" si="1324"/>
        <v>22192</v>
      </c>
      <c r="Q1013" s="56">
        <v>6078966</v>
      </c>
      <c r="R1013" s="47">
        <v>16605</v>
      </c>
      <c r="S1013" s="110"/>
      <c r="T1013" s="56">
        <v>172403</v>
      </c>
      <c r="U1013" s="77"/>
      <c r="W1013" s="1">
        <f t="shared" ref="W1013" si="1337">+B1013</f>
        <v>44836</v>
      </c>
      <c r="X1013" s="113">
        <f t="shared" ref="X1013" si="1338">+G1013</f>
        <v>240</v>
      </c>
      <c r="Y1013">
        <f t="shared" ref="Y1013" si="1339">+H1013</f>
        <v>251040</v>
      </c>
      <c r="Z1013" s="114">
        <f t="shared" ref="Z1013" si="1340">+B1013</f>
        <v>44836</v>
      </c>
      <c r="AA1013">
        <f t="shared" ref="AA1013" si="1341">+L1013</f>
        <v>0</v>
      </c>
      <c r="AB1013">
        <f t="shared" ref="AB1013" si="1342">+M1013</f>
        <v>5226</v>
      </c>
      <c r="AE1013" s="1">
        <f t="shared" ref="AE1013" si="1343">+B1013</f>
        <v>44836</v>
      </c>
      <c r="AF1013" s="259">
        <f>+G1013-香港マカオ台湾の患者・海外輸入症例・無症状病原体保有者!B1012</f>
        <v>189</v>
      </c>
    </row>
    <row r="1014" spans="2:32" x14ac:dyDescent="0.65">
      <c r="B1014" s="201"/>
      <c r="C1014" s="47"/>
      <c r="D1014" s="83"/>
      <c r="E1014" s="104"/>
      <c r="F1014" s="56"/>
      <c r="G1014" s="47"/>
      <c r="H1014" s="87"/>
      <c r="I1014" s="87"/>
      <c r="J1014" s="47"/>
      <c r="K1014" s="55"/>
      <c r="L1014" s="47"/>
      <c r="M1014" s="87"/>
      <c r="N1014" s="47"/>
      <c r="O1014" s="87"/>
      <c r="P1014" s="105"/>
      <c r="Q1014" s="56"/>
      <c r="R1014" s="47"/>
      <c r="S1014" s="110"/>
      <c r="T1014" s="56"/>
      <c r="U1014" s="77"/>
      <c r="W1014" s="1"/>
      <c r="X1014" s="113"/>
      <c r="Z1014" s="114"/>
      <c r="AE1014" s="1"/>
      <c r="AF1014" s="259"/>
    </row>
    <row r="1015" spans="2:32" x14ac:dyDescent="0.65">
      <c r="B1015" s="201"/>
      <c r="C1015" s="47"/>
      <c r="D1015" s="83"/>
      <c r="E1015" s="104"/>
      <c r="F1015" s="56"/>
      <c r="G1015" s="47"/>
      <c r="H1015" s="87"/>
      <c r="I1015" s="87"/>
      <c r="J1015" s="47"/>
      <c r="K1015" s="55"/>
      <c r="L1015" s="47"/>
      <c r="M1015" s="87"/>
      <c r="N1015" s="47"/>
      <c r="O1015" s="87"/>
      <c r="P1015" s="105"/>
      <c r="Q1015" s="56"/>
      <c r="R1015" s="47"/>
      <c r="S1015" s="110"/>
      <c r="T1015" s="56"/>
      <c r="U1015" s="77"/>
      <c r="W1015" s="1"/>
      <c r="X1015" s="113"/>
      <c r="Z1015" s="114"/>
      <c r="AE1015" s="1"/>
      <c r="AF1015" s="259"/>
    </row>
    <row r="1016" spans="2:32" x14ac:dyDescent="0.65">
      <c r="B1016" s="201"/>
      <c r="C1016" s="47"/>
      <c r="D1016" s="83"/>
      <c r="E1016" s="104"/>
      <c r="F1016" s="56"/>
      <c r="G1016" s="47"/>
      <c r="H1016" s="87"/>
      <c r="I1016" s="87"/>
      <c r="J1016" s="47"/>
      <c r="K1016" s="55"/>
      <c r="L1016" s="47"/>
      <c r="M1016" s="87"/>
      <c r="N1016" s="47"/>
      <c r="O1016" s="87"/>
      <c r="P1016" s="105"/>
      <c r="Q1016" s="56"/>
      <c r="R1016" s="47"/>
      <c r="S1016" s="110"/>
      <c r="T1016" s="56"/>
      <c r="U1016" s="77"/>
      <c r="W1016" s="1"/>
      <c r="X1016" s="113"/>
      <c r="Z1016" s="114"/>
      <c r="AE1016" s="1"/>
      <c r="AF1016" s="259"/>
    </row>
    <row r="1017" spans="2:32" ht="18.899999999999999" thickBot="1" x14ac:dyDescent="0.7">
      <c r="B1017" s="65"/>
      <c r="C1017" s="58"/>
      <c r="D1017" s="48"/>
      <c r="E1017" s="60"/>
      <c r="F1017" s="59"/>
      <c r="G1017" s="47"/>
      <c r="H1017" s="87"/>
      <c r="I1017" s="87"/>
      <c r="J1017" s="58"/>
      <c r="K1017" s="55"/>
      <c r="L1017" s="47"/>
      <c r="M1017" s="87"/>
      <c r="N1017" s="47"/>
      <c r="O1017" s="87"/>
      <c r="P1017" s="105"/>
      <c r="Q1017" s="59"/>
      <c r="R1017" s="47"/>
      <c r="S1017" s="59"/>
      <c r="T1017" s="59"/>
      <c r="U1017" s="77"/>
      <c r="W1017" s="1"/>
      <c r="X1017" s="113"/>
      <c r="Z1017" s="114"/>
      <c r="AE1017" s="1"/>
      <c r="AF1017" s="259"/>
    </row>
    <row r="1018" spans="2:32" ht="9.5500000000000007" customHeight="1" thickBot="1" x14ac:dyDescent="0.7">
      <c r="B1018" s="65"/>
      <c r="C1018" s="78"/>
      <c r="D1018" s="79"/>
      <c r="E1018" s="81"/>
      <c r="F1018" s="93"/>
      <c r="G1018" s="78"/>
      <c r="H1018" s="81"/>
      <c r="I1018" s="81"/>
      <c r="J1018" s="78"/>
      <c r="K1018" s="81"/>
      <c r="L1018" s="78"/>
      <c r="M1018" s="81"/>
      <c r="N1018" s="82"/>
      <c r="O1018" s="80"/>
      <c r="P1018" s="92"/>
      <c r="Q1018" s="93"/>
      <c r="R1018" s="112"/>
      <c r="S1018" s="93"/>
      <c r="T1018" s="93"/>
      <c r="U1018" s="66"/>
      <c r="AF1018" s="259"/>
    </row>
    <row r="1019" spans="2:32" x14ac:dyDescent="0.65">
      <c r="M1019" s="262">
        <f>SUM(L845:L862)</f>
        <v>503</v>
      </c>
      <c r="AF1019" s="259"/>
    </row>
    <row r="1020" spans="2:32" ht="13" customHeight="1" x14ac:dyDescent="0.65">
      <c r="E1020" s="106"/>
      <c r="F1020" s="107"/>
      <c r="G1020" s="106" t="s">
        <v>80</v>
      </c>
      <c r="H1020" s="107"/>
      <c r="I1020" s="107"/>
      <c r="J1020" s="107"/>
      <c r="U1020" s="71"/>
      <c r="AF1020" s="259"/>
    </row>
    <row r="1021" spans="2:32" ht="13" customHeight="1" x14ac:dyDescent="0.65">
      <c r="E1021" s="106" t="s">
        <v>98</v>
      </c>
      <c r="F1021" s="107"/>
      <c r="G1021" s="274" t="s">
        <v>79</v>
      </c>
      <c r="H1021" s="275"/>
      <c r="I1021" s="106" t="s">
        <v>106</v>
      </c>
      <c r="J1021" s="107"/>
      <c r="AF1021" s="259"/>
    </row>
    <row r="1022" spans="2:32" ht="13" customHeight="1" x14ac:dyDescent="0.65">
      <c r="B1022" s="119"/>
      <c r="E1022" s="108" t="s">
        <v>108</v>
      </c>
      <c r="F1022" s="107"/>
      <c r="G1022" s="108"/>
      <c r="H1022" s="108"/>
      <c r="I1022" s="106" t="s">
        <v>107</v>
      </c>
      <c r="J1022" s="107"/>
      <c r="AF1022" s="259"/>
    </row>
    <row r="1023" spans="2:32" ht="18.55" customHeight="1" x14ac:dyDescent="0.65">
      <c r="E1023" s="106" t="s">
        <v>96</v>
      </c>
      <c r="F1023" s="107"/>
      <c r="G1023" s="106" t="s">
        <v>97</v>
      </c>
      <c r="H1023" s="107"/>
      <c r="I1023" s="107"/>
      <c r="J1023" s="107"/>
      <c r="AF1023" s="259"/>
    </row>
    <row r="1024" spans="2:32" ht="13" customHeight="1" x14ac:dyDescent="0.65">
      <c r="E1024" s="106" t="s">
        <v>98</v>
      </c>
      <c r="F1024" s="107"/>
      <c r="G1024" s="106" t="s">
        <v>99</v>
      </c>
      <c r="H1024" s="107"/>
      <c r="I1024" s="107"/>
      <c r="J1024" s="107"/>
      <c r="AF1024" s="259"/>
    </row>
    <row r="1025" spans="5:32" ht="13" customHeight="1" x14ac:dyDescent="0.65">
      <c r="E1025" s="106" t="s">
        <v>98</v>
      </c>
      <c r="F1025" s="107"/>
      <c r="G1025" s="106" t="s">
        <v>100</v>
      </c>
      <c r="H1025" s="107"/>
      <c r="I1025" s="107"/>
      <c r="J1025" s="107"/>
      <c r="AF1025" s="259"/>
    </row>
    <row r="1026" spans="5:32" ht="13" customHeight="1" x14ac:dyDescent="0.65">
      <c r="E1026" s="106" t="s">
        <v>101</v>
      </c>
      <c r="F1026" s="107"/>
      <c r="G1026" s="106" t="s">
        <v>102</v>
      </c>
      <c r="H1026" s="107"/>
      <c r="I1026" s="107"/>
      <c r="J1026" s="107"/>
      <c r="AF1026" s="259"/>
    </row>
    <row r="1027" spans="5:32" ht="13" customHeight="1" x14ac:dyDescent="0.65">
      <c r="E1027" s="106" t="s">
        <v>103</v>
      </c>
      <c r="F1027" s="107"/>
      <c r="G1027" s="106" t="s">
        <v>104</v>
      </c>
      <c r="H1027" s="107"/>
      <c r="I1027" s="107"/>
      <c r="J1027" s="107"/>
      <c r="AF1027" s="259"/>
    </row>
    <row r="1028" spans="5:32" x14ac:dyDescent="0.65">
      <c r="AF1028" s="259"/>
    </row>
    <row r="1029" spans="5:32" x14ac:dyDescent="0.65">
      <c r="AF1029" s="259"/>
    </row>
    <row r="1030" spans="5:32" x14ac:dyDescent="0.65">
      <c r="AF1030" s="259"/>
    </row>
    <row r="1031" spans="5:32" x14ac:dyDescent="0.65">
      <c r="AF1031" s="259"/>
    </row>
    <row r="1032" spans="5:32" x14ac:dyDescent="0.65">
      <c r="AF1032" s="259"/>
    </row>
    <row r="1033" spans="5:32" x14ac:dyDescent="0.65">
      <c r="AF1033" s="259"/>
    </row>
    <row r="1034" spans="5:32" x14ac:dyDescent="0.65">
      <c r="AF1034" s="259"/>
    </row>
    <row r="1035" spans="5:32" x14ac:dyDescent="0.65">
      <c r="AF1035" s="259"/>
    </row>
    <row r="1036" spans="5:32" x14ac:dyDescent="0.65">
      <c r="AF1036" s="259"/>
    </row>
  </sheetData>
  <mergeCells count="12">
    <mergeCell ref="G1021:H102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27"/>
  <sheetViews>
    <sheetView topLeftCell="A6" zoomScaleNormal="100" workbookViewId="0">
      <pane xSplit="1" ySplit="2" topLeftCell="AU1010" activePane="bottomRight" state="frozen"/>
      <selection activeCell="A6" sqref="A6"/>
      <selection pane="topRight" activeCell="B6" sqref="B6"/>
      <selection pane="bottomLeft" activeCell="A8" sqref="A8"/>
      <selection pane="bottomRight" activeCell="A1012" sqref="A1012:D1012"/>
    </sheetView>
  </sheetViews>
  <sheetFormatPr defaultRowHeight="18.45" x14ac:dyDescent="0.65"/>
  <cols>
    <col min="1" max="1" width="9.35546875" style="44"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8.640625" style="44"/>
    <col min="27" max="27" width="9.92578125" style="44" customWidth="1"/>
    <col min="28" max="28" width="7.2109375" style="44" bestFit="1" customWidth="1"/>
    <col min="29" max="29" width="7.5" style="44" bestFit="1" customWidth="1"/>
    <col min="30" max="30" width="7.85546875" bestFit="1" customWidth="1"/>
    <col min="31" max="31" width="7.42578125" customWidth="1"/>
    <col min="32" max="32" width="7.85546875" bestFit="1" customWidth="1"/>
    <col min="33" max="33" width="7.5" bestFit="1" customWidth="1"/>
    <col min="34" max="34" width="8" bestFit="1" customWidth="1"/>
    <col min="35" max="35" width="5.640625" bestFit="1" customWidth="1"/>
    <col min="36" max="36" width="6.7109375" bestFit="1" customWidth="1"/>
    <col min="37" max="39" width="4.85546875" bestFit="1" customWidth="1"/>
    <col min="40" max="40" width="5" bestFit="1" customWidth="1"/>
    <col min="41" max="42" width="4.85546875" bestFit="1" customWidth="1"/>
    <col min="43" max="43" width="6.7109375" bestFit="1" customWidth="1"/>
    <col min="44" max="44" width="8.92578125" bestFit="1" customWidth="1"/>
    <col min="45" max="45" width="6.42578125" bestFit="1" customWidth="1"/>
    <col min="46" max="46" width="9" bestFit="1" customWidth="1"/>
    <col min="47" max="47" width="5.35546875" bestFit="1" customWidth="1"/>
    <col min="48" max="48" width="6.7109375" bestFit="1" customWidth="1"/>
    <col min="49" max="49" width="4.5703125" bestFit="1" customWidth="1"/>
    <col min="50" max="50" width="9.35546875" style="44" bestFit="1" customWidth="1"/>
    <col min="51" max="52" width="8.5" style="44" bestFit="1" customWidth="1"/>
    <col min="53" max="53" width="4.5703125" style="44" bestFit="1" customWidth="1"/>
    <col min="54" max="54" width="8.5" style="44" bestFit="1" customWidth="1"/>
    <col min="55" max="55" width="8.5" bestFit="1" customWidth="1"/>
    <col min="56" max="56" width="4.5703125" style="44"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6.140625" bestFit="1" customWidth="1"/>
    <col min="69" max="69" width="9.35546875" bestFit="1" customWidth="1"/>
    <col min="70" max="71" width="8.5" bestFit="1" customWidth="1"/>
    <col min="72" max="72" width="6.640625" bestFit="1" customWidth="1"/>
    <col min="73" max="73" width="3.35546875" bestFit="1" customWidth="1"/>
    <col min="74" max="74" width="7.140625" bestFit="1" customWidth="1"/>
    <col min="75" max="75" width="6.1406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8.2109375" bestFit="1" customWidth="1"/>
    <col min="85" max="86" width="6.640625" customWidth="1"/>
    <col min="88" max="89" width="8.5" bestFit="1" customWidth="1"/>
    <col min="91" max="91" width="6.640625" bestFit="1" customWidth="1"/>
    <col min="92" max="92" width="9" bestFit="1" customWidth="1"/>
  </cols>
  <sheetData>
    <row r="3" spans="1:97" ht="18.899999999999999" thickBot="1" x14ac:dyDescent="0.7"/>
    <row r="4" spans="1:97" ht="18.899999999999999" thickBot="1" x14ac:dyDescent="0.7">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65">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65">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7.299999999999997" thickBot="1" x14ac:dyDescent="0.7">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65">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65">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65">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65">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65">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65">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65">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65">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65">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65">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65">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65">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65">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65">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65">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65">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65">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65">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65">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65">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65">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65">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65">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65">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65">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65">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65">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65">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65">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65">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65">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65">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65">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65">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65">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65">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65">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65">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65">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65">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65">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65">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65">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65">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65">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65">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65">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65">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65">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65">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65">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65">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65">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65">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65">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65">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65">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65">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65">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65">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65">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65">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65">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65">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65">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65">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65">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65">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65">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65">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65">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65">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65">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65">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65">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65">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65">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65">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65">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65">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65">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65">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65">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65">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65">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65">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65">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65">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65">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65">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65">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65">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65">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65">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65">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65">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65">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65">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65">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65">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65">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65">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65">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65">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65">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65">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65">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65">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65">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65">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65">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65">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65">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65">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65">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65">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65">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65">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65">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65">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65">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65">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65">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65">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65">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65">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65">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65">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65">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65">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65">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65">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65">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65">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65">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65">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65">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65">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65">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65">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65">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65">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65">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65">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65">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65">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65">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65">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65">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65">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65">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65">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65">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65">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65">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65">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65">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65">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65">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65">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65">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65">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65">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65">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65">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65">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65">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65">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65">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65">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65">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65">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65">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65">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65">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65">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65">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65">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65">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65">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7">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65">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65">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65">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65">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65">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65">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65">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65">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65">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65">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65">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65">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65">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65">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65">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65">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65">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65">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65">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65">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65">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65">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65">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65">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65">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65">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65">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65">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65">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65">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65">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65">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65">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65">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65">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65">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65">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65">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65">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65">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65">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65">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65">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65">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65">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65">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65">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65">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65">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65">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65">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65">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65">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65">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65">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65">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65">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65">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65">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65">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65">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65">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65">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65">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65">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65">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65">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65">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65">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65">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65">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65">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65">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65">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65">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65">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65">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65">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65">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65">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65">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65">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65">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65">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65">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65">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65">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65">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65">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65">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65">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65">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65">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65">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65">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65">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65">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65">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65">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65">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65">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65">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65">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65">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65">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65">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65">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65">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65">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65">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65">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65">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65">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65">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65">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65">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65">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65">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65">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65">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65">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65">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65">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65">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65">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65">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65">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65">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65">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65">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65">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65">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65">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65">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65">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65">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65">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65">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65">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65">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65">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65">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65">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65">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65">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65">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65">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65">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65">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65">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65">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65">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65">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65">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65">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65">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65">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65">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65">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65">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65">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65">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65">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65">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65">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65">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65">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65">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65">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65">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65">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65">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65">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65">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65">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65">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65">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65">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65">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65">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65">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65">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65">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65">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65">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65">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65">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65">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65">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65">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65">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65">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65">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65">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65">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65">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65">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65">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65">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65">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65">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65">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65">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65">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65">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65">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65">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65">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65">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65">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65">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65">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65">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65">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65">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65">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65">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65">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65">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65">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65">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65">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65">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65">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65">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65">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65">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65">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65">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65">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65">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65">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65">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65">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65">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65">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65">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65">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65">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65">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65">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65">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65">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65">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65">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65">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65">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65">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65">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65">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65">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65">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65">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65">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65">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65">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65">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65">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65">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65">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65">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65">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65">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65">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65">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65">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65">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65">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65">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65">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65">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65">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65">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65">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65">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65">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65">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65">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65">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65">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65">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65">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65">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65">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65">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65">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65">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65">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65">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65">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65">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65">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65">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65">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65">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65">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65">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65">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65">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65">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65">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65">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65">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65">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65">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65">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65">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65">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65">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65">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65">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65">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65">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65">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65">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65">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65">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65">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65">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65">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65">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65">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65">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65">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65">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65">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65">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65">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65">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65">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65">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65">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65">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65">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65">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65">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65">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65">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65">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65">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65">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65">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65">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65">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65">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65">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65">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65">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65">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65">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65">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65">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65">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65">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65">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65">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65">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65">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65">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65">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65">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65">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65">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65">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65">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65">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65">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65">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65">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65">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65">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65">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65">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65">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65">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65">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65">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65">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65">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65">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65">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65">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65">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65">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65">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65">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65">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65">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65">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65">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65">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65">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65">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65">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65">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65">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65">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65">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65">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65">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65">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65">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65">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65">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65">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65">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65">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65">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65">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65">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65">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65">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65">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65">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65">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65">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65">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65">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65">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65">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65">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65">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65">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65">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65">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65">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65">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65">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65">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65">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65">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65">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65">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65">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65">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65">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65">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65">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65">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65">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65">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65">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65">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65">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65">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65">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65">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65">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65">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65">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65">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65">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65">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65">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65">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65">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65">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65">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65">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65">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65">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65">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65">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65">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65">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65">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65">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65">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65">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65">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65">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65">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65">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65">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65">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65">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65">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65">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65">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65">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65">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65">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65">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65">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65">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65">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65">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65">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65">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65">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65">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65">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65">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65">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65">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65">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65">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65">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65">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65">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65">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65">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65">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65">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65">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65">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65">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65">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65">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65">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65">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65">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65">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65">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65">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65">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65">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65">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65">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65">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65">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65">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65">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65">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65">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65">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65">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65">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65">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65">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65">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65">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65">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65">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65">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65">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65">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65">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65">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65">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65">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65">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65">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65">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65">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65">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65">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65">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65">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65">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65">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65">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65">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65">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65">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65">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65">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65">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65">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65">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65">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65">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65">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65">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65">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65">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65">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65">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65">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65">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65">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65">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65">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65">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65">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65">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65">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65">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65">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65">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65">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65">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65">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65">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65">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65">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65">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65">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65">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65">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65">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65">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65">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65">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65">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65">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65">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65">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65">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65">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65">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65">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65">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65">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65">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65">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65">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65">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65">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65">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65">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65">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65">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65">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65">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65">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65">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65">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65">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65">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65">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65">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65">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65">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65">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65">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65">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65">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65">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65">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65">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65">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65">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65">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65">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65">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65">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65">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65">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65">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65">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65">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65">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65">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65">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65">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65">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65">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65">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65">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65">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65">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65">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65">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65">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65">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65">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65">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65">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65">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65">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65">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65">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65">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65">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65">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65">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65">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65">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65">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65">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65">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65">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65">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65">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65">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65">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65">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65">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65">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65">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65">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65">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65">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65">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65">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65">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65">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65">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65">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65">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65">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65">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65">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65">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65">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65">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65">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65">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65">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65">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65">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65">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65">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65">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65">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65">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65">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65">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65">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65">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65">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65">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65">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65">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65">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65">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65">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65">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65">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65">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65">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65">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65">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65">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65">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65">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65">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65">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65">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65">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65">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65">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65">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65">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65">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65">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65">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65">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65">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65">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65">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65">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65">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65">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65">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65">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65">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65">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65">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65">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65">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65">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65">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65">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65">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65">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65">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65">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65">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65">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65">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65">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65">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65">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65">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65">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65">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65">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65">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65">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65">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12"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12" si="3180">+AW961+1</f>
        <v>801</v>
      </c>
      <c r="AX962" s="216">
        <f t="shared" si="3134"/>
        <v>44786</v>
      </c>
      <c r="AY962" s="5">
        <v>0</v>
      </c>
      <c r="AZ962" s="217">
        <f t="shared" si="3135"/>
        <v>2538</v>
      </c>
      <c r="BA962" s="217">
        <f t="shared" ref="BA962:BA1012" si="3181">+BA958+1</f>
        <v>448</v>
      </c>
      <c r="BB962" s="119">
        <v>0</v>
      </c>
      <c r="BC962" s="26">
        <f t="shared" si="3136"/>
        <v>1648</v>
      </c>
      <c r="BD962" s="217">
        <f t="shared" ref="BD962:BD1012"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65">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65">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65">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65">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65">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65">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65">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65">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65">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65">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65">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65">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65">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65">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65">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65">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65">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65">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65">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65">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65">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65">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65">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65">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65">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65">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65">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65">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65">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65">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65">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65">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65">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65">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65">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65">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65">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65">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65">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65">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65">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65">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65">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65">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65">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65">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 si="5829">+BM1008-BL1008</f>
        <v>526</v>
      </c>
      <c r="BL1008">
        <f t="shared" ref="BL1008" si="5830">+M1008</f>
        <v>103</v>
      </c>
      <c r="BM1008">
        <f t="shared" ref="BM1008"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 si="5836">+AF1008</f>
        <v>413656</v>
      </c>
      <c r="BS1008">
        <f t="shared" ref="BS1008" si="5837">+AH1008</f>
        <v>84270</v>
      </c>
      <c r="BT1008">
        <f t="shared" ref="BT1008"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 si="5846">+AR1008</f>
        <v>6373121</v>
      </c>
      <c r="CD1008">
        <f t="shared" ref="CD1008" si="5847">+AT1008</f>
        <v>13742</v>
      </c>
      <c r="CE1008">
        <f t="shared" ref="CE1008"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9" ht="18" customHeight="1" x14ac:dyDescent="0.65">
      <c r="A1009" s="167">
        <v>44833</v>
      </c>
      <c r="B1009" s="219">
        <v>59</v>
      </c>
      <c r="C1009" s="142">
        <f t="shared" ref="C1009" si="5865">+B1009+C1008</f>
        <v>24079</v>
      </c>
      <c r="D1009" s="261">
        <f t="shared" ref="D1009" si="5866">+C1009-F1009</f>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3179"/>
        <v>821</v>
      </c>
      <c r="Z1009" s="74">
        <f t="shared" ref="Z1009" si="5867">+A1009</f>
        <v>44833</v>
      </c>
      <c r="AA1009" s="210">
        <f t="shared" ref="AA1009" si="5868">+AF1009+AL1009+AR1009</f>
        <v>6832910</v>
      </c>
      <c r="AB1009" s="210">
        <f t="shared" ref="AB1009" si="5869">+AH1009+AN1009+AT1009</f>
        <v>99062</v>
      </c>
      <c r="AC1009" s="211">
        <f t="shared" ref="AC1009" si="5870">+AJ1009+AP1009+AV1009</f>
        <v>21162</v>
      </c>
      <c r="AD1009" s="170">
        <f t="shared" ref="AD1009" si="5871">+AF1009-AF1008</f>
        <v>520</v>
      </c>
      <c r="AE1009" s="222">
        <f t="shared" ref="AE1009" si="5872">+AE1008+AD1009</f>
        <v>412971</v>
      </c>
      <c r="AF1009" s="143">
        <v>414176</v>
      </c>
      <c r="AG1009" s="171">
        <f t="shared" ref="AG1009" si="5873">+AH1009-AH1008</f>
        <v>263</v>
      </c>
      <c r="AH1009" s="143">
        <v>84533</v>
      </c>
      <c r="AI1009" s="171">
        <f t="shared" ref="AI1009" si="5874">+AJ1009-AJ1008</f>
        <v>5</v>
      </c>
      <c r="AJ1009" s="172">
        <v>10153</v>
      </c>
      <c r="AK1009" s="173">
        <f t="shared" ref="AK1009" si="5875">+AL1009-AL1008</f>
        <v>0</v>
      </c>
      <c r="AL1009" s="143">
        <v>793</v>
      </c>
      <c r="AM1009" s="173">
        <f t="shared" ref="AM1009" si="5876">+AN1009-AN1008</f>
        <v>0</v>
      </c>
      <c r="AN1009" s="143">
        <v>787</v>
      </c>
      <c r="AO1009" s="171">
        <f t="shared" ref="AO1009" si="5877">+AP1009-AP1008</f>
        <v>0</v>
      </c>
      <c r="AP1009" s="174">
        <v>6</v>
      </c>
      <c r="AQ1009" s="173">
        <f t="shared" ref="AQ1009" si="5878">+AR1009-AR1008</f>
        <v>44820</v>
      </c>
      <c r="AR1009" s="143">
        <v>6417941</v>
      </c>
      <c r="AS1009" s="171">
        <f t="shared" ref="AS1009" si="5879">+AT1009-AT1008</f>
        <v>0</v>
      </c>
      <c r="AT1009" s="143">
        <v>13742</v>
      </c>
      <c r="AU1009" s="171">
        <f t="shared" ref="AU1009" si="5880">+AV1009-AV1008</f>
        <v>53</v>
      </c>
      <c r="AV1009" s="175">
        <v>11003</v>
      </c>
      <c r="AW1009" s="217">
        <f t="shared" si="3180"/>
        <v>848</v>
      </c>
      <c r="AX1009" s="216">
        <f t="shared" ref="AX1009" si="5881">+A1009</f>
        <v>44833</v>
      </c>
      <c r="AY1009" s="5">
        <v>1</v>
      </c>
      <c r="AZ1009" s="217">
        <f t="shared" ref="AZ1009" si="5882">+AZ1008+AY1009</f>
        <v>2678</v>
      </c>
      <c r="BA1009" s="217">
        <f t="shared" si="3181"/>
        <v>459</v>
      </c>
      <c r="BB1009" s="119">
        <v>2</v>
      </c>
      <c r="BC1009" s="26">
        <f t="shared" ref="BC1009" si="5883">+BC1008+BB1009</f>
        <v>1668</v>
      </c>
      <c r="BD1009" s="217">
        <f t="shared" si="3182"/>
        <v>494</v>
      </c>
      <c r="BE1009" s="209">
        <f t="shared" ref="BE1009" si="5884">+Z1009</f>
        <v>44833</v>
      </c>
      <c r="BF1009" s="120">
        <f t="shared" ref="BF1009" si="5885">+B1009</f>
        <v>59</v>
      </c>
      <c r="BG1009" s="120">
        <f t="shared" ref="BG1009" si="5886">+BI1009</f>
        <v>24079</v>
      </c>
      <c r="BH1009" s="209">
        <f t="shared" ref="BH1009" si="5887">+A1009</f>
        <v>44833</v>
      </c>
      <c r="BI1009" s="120">
        <f t="shared" ref="BI1009" si="5888">+C1009</f>
        <v>24079</v>
      </c>
      <c r="BJ1009" s="1">
        <f t="shared" ref="BJ1009" si="5889">+BE1009</f>
        <v>44833</v>
      </c>
      <c r="BK1009">
        <f t="shared" ref="BK1009" si="5890">+BM1009-BL1009</f>
        <v>625</v>
      </c>
      <c r="BL1009">
        <f t="shared" ref="BL1009" si="5891">+M1009</f>
        <v>86</v>
      </c>
      <c r="BM1009">
        <f t="shared" ref="BM1009" si="5892">+L1009</f>
        <v>711</v>
      </c>
      <c r="BN1009" s="1">
        <f t="shared" ref="BN1009" si="5893">+BJ1009</f>
        <v>44833</v>
      </c>
      <c r="BO1009">
        <f t="shared" ref="BO1009" si="5894">+BO1005+BM1009</f>
        <v>205829</v>
      </c>
      <c r="BP1009">
        <f t="shared" ref="BP1009" si="5895">+BP1005+BL1009</f>
        <v>11541</v>
      </c>
      <c r="BQ1009" s="167">
        <f t="shared" ref="BQ1009" si="5896">+A1009</f>
        <v>44833</v>
      </c>
      <c r="BR1009">
        <f t="shared" ref="BR1009" si="5897">+AF1009</f>
        <v>414176</v>
      </c>
      <c r="BS1009">
        <f t="shared" ref="BS1009" si="5898">+AH1009</f>
        <v>84533</v>
      </c>
      <c r="BT1009">
        <f t="shared" ref="BT1009" si="5899">+AJ1009</f>
        <v>10153</v>
      </c>
      <c r="BU1009">
        <v>15</v>
      </c>
      <c r="BV1009">
        <f t="shared" ref="BV1009" si="5900">+AD1009</f>
        <v>520</v>
      </c>
      <c r="BW1009">
        <f t="shared" ref="BW1009" si="5901">+BW1005+BV1009</f>
        <v>95932</v>
      </c>
      <c r="BX1009" s="167">
        <f t="shared" ref="BX1009" si="5902">+A1009</f>
        <v>44833</v>
      </c>
      <c r="BY1009">
        <f t="shared" ref="BY1009" si="5903">+AL1009</f>
        <v>793</v>
      </c>
      <c r="BZ1009">
        <f t="shared" ref="BZ1009" si="5904">+AN1009</f>
        <v>787</v>
      </c>
      <c r="CA1009">
        <f t="shared" ref="CA1009" si="5905">+AP1009</f>
        <v>6</v>
      </c>
      <c r="CB1009" s="167">
        <f t="shared" ref="CB1009" si="5906">+A1009</f>
        <v>44833</v>
      </c>
      <c r="CC1009">
        <f t="shared" ref="CC1009" si="5907">+AR1009</f>
        <v>6417941</v>
      </c>
      <c r="CD1009">
        <f t="shared" ref="CD1009" si="5908">+AT1009</f>
        <v>13742</v>
      </c>
      <c r="CE1009">
        <f t="shared" ref="CE1009" si="5909">+AV1009</f>
        <v>11003</v>
      </c>
      <c r="CF1009" s="167">
        <f t="shared" ref="CF1009" si="5910">+A1009</f>
        <v>44833</v>
      </c>
      <c r="CG1009">
        <f t="shared" ref="CG1009" si="5911">+AQ1009</f>
        <v>44820</v>
      </c>
      <c r="CH1009">
        <f t="shared" ref="CH1009" si="5912">+AU1009</f>
        <v>53</v>
      </c>
      <c r="CI1009" s="167">
        <f t="shared" ref="CI1009" si="5913">+A1009</f>
        <v>44833</v>
      </c>
      <c r="CJ1009">
        <f t="shared" ref="CJ1009" si="5914">+AD1009</f>
        <v>520</v>
      </c>
      <c r="CK1009">
        <f t="shared" ref="CK1009" si="5915">+AG1009</f>
        <v>263</v>
      </c>
      <c r="CL1009" s="167">
        <f t="shared" ref="CL1009" si="5916">+A1009</f>
        <v>44833</v>
      </c>
      <c r="CM1009">
        <f t="shared" ref="CM1009" si="5917">+AI1009</f>
        <v>5</v>
      </c>
      <c r="CN1009" s="1">
        <f t="shared" ref="CN1009" si="5918">+Z1009</f>
        <v>44833</v>
      </c>
      <c r="CO1009" s="253">
        <f t="shared" ref="CO1009" si="5919">+AD1009</f>
        <v>520</v>
      </c>
      <c r="CP1009" s="1">
        <f t="shared" ref="CP1009" si="5920">+Z1009</f>
        <v>44833</v>
      </c>
      <c r="CQ1009" s="254">
        <f t="shared" ref="CQ1009" si="5921">+AI1009</f>
        <v>5</v>
      </c>
      <c r="CR1009" s="167">
        <f t="shared" ref="CR1009" si="5922">+A1009</f>
        <v>44833</v>
      </c>
      <c r="CS1009">
        <f t="shared" ref="CS1009" si="5923">+AQ1009</f>
        <v>44820</v>
      </c>
      <c r="CT1009">
        <f t="shared" ref="CT1009" si="5924">+AU1009</f>
        <v>53</v>
      </c>
      <c r="CU1009">
        <f t="shared" ref="CU1009" si="5925">+AS1009</f>
        <v>0</v>
      </c>
    </row>
    <row r="1010" spans="1:99" ht="18" customHeight="1" x14ac:dyDescent="0.65">
      <c r="A1010" s="167">
        <v>44834</v>
      </c>
      <c r="B1010" s="219">
        <v>66</v>
      </c>
      <c r="C1010" s="142">
        <f t="shared" ref="C1010" si="5926">+B1010+C1009</f>
        <v>24145</v>
      </c>
      <c r="D1010" s="261">
        <f t="shared" ref="D1010" si="5927">+C1010-F1010</f>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3179"/>
        <v>822</v>
      </c>
      <c r="Z1010" s="74">
        <f t="shared" ref="Z1010" si="5928">+A1010</f>
        <v>44834</v>
      </c>
      <c r="AA1010" s="210">
        <f t="shared" ref="AA1010" si="5929">+AF1010+AL1010+AR1010</f>
        <v>6876848</v>
      </c>
      <c r="AB1010" s="210">
        <f t="shared" ref="AB1010" si="5930">+AH1010+AN1010+AT1010</f>
        <v>99312</v>
      </c>
      <c r="AC1010" s="211">
        <f t="shared" ref="AC1010" si="5931">+AJ1010+AP1010+AV1010</f>
        <v>21220</v>
      </c>
      <c r="AD1010" s="170">
        <f t="shared" ref="AD1010" si="5932">+AF1010-AF1009</f>
        <v>479</v>
      </c>
      <c r="AE1010" s="222">
        <f t="shared" ref="AE1010" si="5933">+AE1009+AD1010</f>
        <v>413450</v>
      </c>
      <c r="AF1010" s="143">
        <v>414655</v>
      </c>
      <c r="AG1010" s="171">
        <f t="shared" ref="AG1010" si="5934">+AH1010-AH1009</f>
        <v>250</v>
      </c>
      <c r="AH1010" s="143">
        <v>84783</v>
      </c>
      <c r="AI1010" s="171">
        <f t="shared" ref="AI1010" si="5935">+AJ1010-AJ1009</f>
        <v>8</v>
      </c>
      <c r="AJ1010" s="172">
        <v>10161</v>
      </c>
      <c r="AK1010" s="173">
        <f t="shared" ref="AK1010" si="5936">+AL1010-AL1009</f>
        <v>0</v>
      </c>
      <c r="AL1010" s="143">
        <v>793</v>
      </c>
      <c r="AM1010" s="173">
        <f t="shared" ref="AM1010" si="5937">+AN1010-AN1009</f>
        <v>0</v>
      </c>
      <c r="AN1010" s="143">
        <v>787</v>
      </c>
      <c r="AO1010" s="171">
        <f t="shared" ref="AO1010" si="5938">+AP1010-AP1009</f>
        <v>0</v>
      </c>
      <c r="AP1010" s="174">
        <v>6</v>
      </c>
      <c r="AQ1010" s="173">
        <f t="shared" ref="AQ1010" si="5939">+AR1010-AR1009</f>
        <v>43459</v>
      </c>
      <c r="AR1010" s="143">
        <v>6461400</v>
      </c>
      <c r="AS1010" s="171">
        <f t="shared" ref="AS1010" si="5940">+AT1010-AT1009</f>
        <v>0</v>
      </c>
      <c r="AT1010" s="143">
        <v>13742</v>
      </c>
      <c r="AU1010" s="171">
        <f t="shared" ref="AU1010" si="5941">+AV1010-AV1009</f>
        <v>50</v>
      </c>
      <c r="AV1010" s="175">
        <v>11053</v>
      </c>
      <c r="AW1010" s="217">
        <f t="shared" si="3180"/>
        <v>849</v>
      </c>
      <c r="AX1010" s="216">
        <f t="shared" ref="AX1010" si="5942">+A1010</f>
        <v>44834</v>
      </c>
      <c r="AY1010" s="5">
        <v>1</v>
      </c>
      <c r="AZ1010" s="217">
        <f t="shared" ref="AZ1010" si="5943">+AZ1009+AY1010</f>
        <v>2679</v>
      </c>
      <c r="BA1010" s="217">
        <f t="shared" si="3181"/>
        <v>460</v>
      </c>
      <c r="BB1010" s="119">
        <v>0</v>
      </c>
      <c r="BC1010" s="26">
        <f t="shared" ref="BC1010" si="5944">+BC1009+BB1010</f>
        <v>1668</v>
      </c>
      <c r="BD1010" s="217">
        <f t="shared" si="3182"/>
        <v>495</v>
      </c>
      <c r="BE1010" s="209">
        <f t="shared" ref="BE1010" si="5945">+Z1010</f>
        <v>44834</v>
      </c>
      <c r="BF1010" s="120">
        <f t="shared" ref="BF1010" si="5946">+B1010</f>
        <v>66</v>
      </c>
      <c r="BG1010" s="120">
        <f t="shared" ref="BG1010" si="5947">+BI1010</f>
        <v>24145</v>
      </c>
      <c r="BH1010" s="209">
        <f t="shared" ref="BH1010" si="5948">+A1010</f>
        <v>44834</v>
      </c>
      <c r="BI1010" s="120">
        <f t="shared" ref="BI1010" si="5949">+C1010</f>
        <v>24145</v>
      </c>
      <c r="BJ1010" s="1">
        <f t="shared" ref="BJ1010" si="5950">+BE1010</f>
        <v>44834</v>
      </c>
      <c r="BK1010">
        <f t="shared" ref="BK1010" si="5951">+BM1010-BL1010</f>
        <v>549</v>
      </c>
      <c r="BL1010">
        <f t="shared" ref="BL1010" si="5952">+M1010</f>
        <v>99</v>
      </c>
      <c r="BM1010">
        <f t="shared" ref="BM1010" si="5953">+L1010</f>
        <v>648</v>
      </c>
      <c r="BN1010" s="1">
        <f t="shared" ref="BN1010" si="5954">+BJ1010</f>
        <v>44834</v>
      </c>
      <c r="BO1010">
        <f t="shared" ref="BO1010" si="5955">+BO1006+BM1010</f>
        <v>198188</v>
      </c>
      <c r="BP1010">
        <f t="shared" ref="BP1010" si="5956">+BP1006+BL1010</f>
        <v>11697</v>
      </c>
      <c r="BQ1010" s="167">
        <f t="shared" ref="BQ1010" si="5957">+A1010</f>
        <v>44834</v>
      </c>
      <c r="BR1010">
        <f t="shared" ref="BR1010" si="5958">+AF1010</f>
        <v>414655</v>
      </c>
      <c r="BS1010">
        <f t="shared" ref="BS1010" si="5959">+AH1010</f>
        <v>84783</v>
      </c>
      <c r="BT1010">
        <f t="shared" ref="BT1010" si="5960">+AJ1010</f>
        <v>10161</v>
      </c>
      <c r="BU1010">
        <v>15</v>
      </c>
      <c r="BV1010">
        <f t="shared" ref="BV1010" si="5961">+AD1010</f>
        <v>479</v>
      </c>
      <c r="BW1010">
        <f t="shared" ref="BW1010" si="5962">+BW1006+BV1010</f>
        <v>108310</v>
      </c>
      <c r="BX1010" s="167">
        <f t="shared" ref="BX1010" si="5963">+A1010</f>
        <v>44834</v>
      </c>
      <c r="BY1010">
        <f t="shared" ref="BY1010" si="5964">+AL1010</f>
        <v>793</v>
      </c>
      <c r="BZ1010">
        <f t="shared" ref="BZ1010" si="5965">+AN1010</f>
        <v>787</v>
      </c>
      <c r="CA1010">
        <f t="shared" ref="CA1010" si="5966">+AP1010</f>
        <v>6</v>
      </c>
      <c r="CB1010" s="167">
        <f t="shared" ref="CB1010" si="5967">+A1010</f>
        <v>44834</v>
      </c>
      <c r="CC1010">
        <f t="shared" ref="CC1010" si="5968">+AR1010</f>
        <v>6461400</v>
      </c>
      <c r="CD1010">
        <f t="shared" ref="CD1010" si="5969">+AT1010</f>
        <v>13742</v>
      </c>
      <c r="CE1010">
        <f t="shared" ref="CE1010" si="5970">+AV1010</f>
        <v>11053</v>
      </c>
      <c r="CF1010" s="167">
        <f t="shared" ref="CF1010" si="5971">+A1010</f>
        <v>44834</v>
      </c>
      <c r="CG1010">
        <f t="shared" ref="CG1010" si="5972">+AQ1010</f>
        <v>43459</v>
      </c>
      <c r="CH1010">
        <f t="shared" ref="CH1010" si="5973">+AU1010</f>
        <v>50</v>
      </c>
      <c r="CI1010" s="167">
        <f t="shared" ref="CI1010" si="5974">+A1010</f>
        <v>44834</v>
      </c>
      <c r="CJ1010">
        <f t="shared" ref="CJ1010" si="5975">+AD1010</f>
        <v>479</v>
      </c>
      <c r="CK1010">
        <f t="shared" ref="CK1010" si="5976">+AG1010</f>
        <v>250</v>
      </c>
      <c r="CL1010" s="167">
        <f t="shared" ref="CL1010" si="5977">+A1010</f>
        <v>44834</v>
      </c>
      <c r="CM1010">
        <f t="shared" ref="CM1010" si="5978">+AI1010</f>
        <v>8</v>
      </c>
      <c r="CN1010" s="1">
        <f t="shared" ref="CN1010" si="5979">+Z1010</f>
        <v>44834</v>
      </c>
      <c r="CO1010" s="253">
        <f t="shared" ref="CO1010" si="5980">+AD1010</f>
        <v>479</v>
      </c>
      <c r="CP1010" s="1">
        <f t="shared" ref="CP1010" si="5981">+Z1010</f>
        <v>44834</v>
      </c>
      <c r="CQ1010" s="254">
        <f t="shared" ref="CQ1010" si="5982">+AI1010</f>
        <v>8</v>
      </c>
      <c r="CR1010" s="167">
        <f t="shared" ref="CR1010" si="5983">+A1010</f>
        <v>44834</v>
      </c>
      <c r="CS1010">
        <f t="shared" ref="CS1010" si="5984">+AQ1010</f>
        <v>43459</v>
      </c>
      <c r="CT1010">
        <f t="shared" ref="CT1010" si="5985">+AU1010</f>
        <v>50</v>
      </c>
      <c r="CU1010">
        <f t="shared" ref="CU1010" si="5986">+AS1010</f>
        <v>0</v>
      </c>
    </row>
    <row r="1011" spans="1:99" ht="18" customHeight="1" x14ac:dyDescent="0.65">
      <c r="A1011" s="167">
        <v>44835</v>
      </c>
      <c r="B1011" s="219">
        <v>63</v>
      </c>
      <c r="C1011" s="142">
        <f t="shared" ref="C1011" si="5987">+B1011+C1010</f>
        <v>24208</v>
      </c>
      <c r="D1011" s="261">
        <f t="shared" ref="D1011" si="5988">+C1011-F1011</f>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3179"/>
        <v>823</v>
      </c>
      <c r="Z1011" s="74">
        <f t="shared" ref="Z1011" si="5989">+A1011</f>
        <v>44835</v>
      </c>
      <c r="AA1011" s="210">
        <f t="shared" ref="AA1011:AA1012" si="5990">+AF1011+AL1011+AR1011</f>
        <v>6920359</v>
      </c>
      <c r="AB1011" s="210">
        <f t="shared" ref="AB1011:AB1012" si="5991">+AH1011+AN1011+AT1011</f>
        <v>99654</v>
      </c>
      <c r="AC1011" s="211">
        <f t="shared" ref="AC1011:AC1012" si="5992">+AJ1011+AP1011+AV1011</f>
        <v>21274</v>
      </c>
      <c r="AD1011" s="170">
        <f t="shared" ref="AD1011" si="5993">+AF1011-AF1010</f>
        <v>489</v>
      </c>
      <c r="AE1011" s="222">
        <f t="shared" ref="AE1011" si="5994">+AE1010+AD1011</f>
        <v>413939</v>
      </c>
      <c r="AF1011" s="143">
        <v>415144</v>
      </c>
      <c r="AG1011" s="171">
        <f t="shared" ref="AG1011" si="5995">+AH1011-AH1010</f>
        <v>342</v>
      </c>
      <c r="AH1011" s="143">
        <v>85125</v>
      </c>
      <c r="AI1011" s="171">
        <f t="shared" ref="AI1011" si="5996">+AJ1011-AJ1010</f>
        <v>6</v>
      </c>
      <c r="AJ1011" s="172">
        <v>10167</v>
      </c>
      <c r="AK1011" s="173">
        <f t="shared" ref="AK1011" si="5997">+AL1011-AL1010</f>
        <v>0</v>
      </c>
      <c r="AL1011" s="143">
        <v>793</v>
      </c>
      <c r="AM1011" s="173">
        <f t="shared" ref="AM1011" si="5998">+AN1011-AN1010</f>
        <v>0</v>
      </c>
      <c r="AN1011" s="143">
        <v>787</v>
      </c>
      <c r="AO1011" s="171">
        <f t="shared" ref="AO1011" si="5999">+AP1011-AP1010</f>
        <v>0</v>
      </c>
      <c r="AP1011" s="174">
        <v>6</v>
      </c>
      <c r="AQ1011" s="173">
        <f t="shared" ref="AQ1011" si="6000">+AR1011-AR1010</f>
        <v>43022</v>
      </c>
      <c r="AR1011" s="143">
        <v>6504422</v>
      </c>
      <c r="AS1011" s="171">
        <f t="shared" ref="AS1011" si="6001">+AT1011-AT1010</f>
        <v>0</v>
      </c>
      <c r="AT1011" s="143">
        <v>13742</v>
      </c>
      <c r="AU1011" s="171">
        <f t="shared" ref="AU1011" si="6002">+AV1011-AV1010</f>
        <v>48</v>
      </c>
      <c r="AV1011" s="175">
        <v>11101</v>
      </c>
      <c r="AW1011" s="217">
        <f t="shared" si="3180"/>
        <v>850</v>
      </c>
      <c r="AX1011" s="216">
        <f t="shared" ref="AX1011" si="6003">+A1011</f>
        <v>44835</v>
      </c>
      <c r="AY1011" s="5">
        <v>2</v>
      </c>
      <c r="AZ1011" s="217">
        <f t="shared" ref="AZ1011" si="6004">+AZ1010+AY1011</f>
        <v>2681</v>
      </c>
      <c r="BA1011" s="217">
        <f t="shared" si="3181"/>
        <v>458</v>
      </c>
      <c r="BB1011" s="119">
        <v>0</v>
      </c>
      <c r="BC1011" s="26">
        <f t="shared" ref="BC1011" si="6005">+BC1010+BB1011</f>
        <v>1668</v>
      </c>
      <c r="BD1011" s="217">
        <f t="shared" si="3182"/>
        <v>493</v>
      </c>
      <c r="BE1011" s="209">
        <f t="shared" ref="BE1011" si="6006">+Z1011</f>
        <v>44835</v>
      </c>
      <c r="BF1011" s="120">
        <f t="shared" ref="BF1011" si="6007">+B1011</f>
        <v>63</v>
      </c>
      <c r="BG1011" s="120">
        <f t="shared" ref="BG1011" si="6008">+BI1011</f>
        <v>24208</v>
      </c>
      <c r="BH1011" s="209">
        <f t="shared" ref="BH1011" si="6009">+A1011</f>
        <v>44835</v>
      </c>
      <c r="BI1011" s="120">
        <f t="shared" ref="BI1011" si="6010">+C1011</f>
        <v>24208</v>
      </c>
      <c r="BJ1011" s="1">
        <f t="shared" ref="BJ1011" si="6011">+BE1011</f>
        <v>44835</v>
      </c>
      <c r="BK1011">
        <f t="shared" ref="BK1011" si="6012">+BM1011-BL1011</f>
        <v>432</v>
      </c>
      <c r="BL1011">
        <f t="shared" ref="BL1011" si="6013">+M1011</f>
        <v>108</v>
      </c>
      <c r="BM1011">
        <f t="shared" ref="BM1011" si="6014">+L1011</f>
        <v>540</v>
      </c>
      <c r="BN1011" s="1">
        <f t="shared" ref="BN1011" si="6015">+BJ1011</f>
        <v>44835</v>
      </c>
      <c r="BO1011">
        <f t="shared" ref="BO1011" si="6016">+BO1007+BM1011</f>
        <v>200426</v>
      </c>
      <c r="BP1011">
        <f t="shared" ref="BP1011" si="6017">+BP1007+BL1011</f>
        <v>11655</v>
      </c>
      <c r="BQ1011" s="167">
        <f t="shared" ref="BQ1011" si="6018">+A1011</f>
        <v>44835</v>
      </c>
      <c r="BR1011">
        <f t="shared" ref="BR1011" si="6019">+AF1011</f>
        <v>415144</v>
      </c>
      <c r="BS1011">
        <f t="shared" ref="BS1011" si="6020">+AH1011</f>
        <v>85125</v>
      </c>
      <c r="BT1011">
        <f t="shared" ref="BT1011" si="6021">+AJ1011</f>
        <v>10167</v>
      </c>
      <c r="BU1011">
        <v>15</v>
      </c>
      <c r="BV1011">
        <f t="shared" ref="BV1011" si="6022">+AD1011</f>
        <v>489</v>
      </c>
      <c r="BW1011">
        <f t="shared" ref="BW1011" si="6023">+BW1007+BV1011</f>
        <v>94777</v>
      </c>
      <c r="BX1011" s="167">
        <f t="shared" ref="BX1011" si="6024">+A1011</f>
        <v>44835</v>
      </c>
      <c r="BY1011">
        <f t="shared" ref="BY1011" si="6025">+AL1011</f>
        <v>793</v>
      </c>
      <c r="BZ1011">
        <f t="shared" ref="BZ1011" si="6026">+AN1011</f>
        <v>787</v>
      </c>
      <c r="CA1011">
        <f t="shared" ref="CA1011" si="6027">+AP1011</f>
        <v>6</v>
      </c>
      <c r="CB1011" s="167">
        <f t="shared" ref="CB1011" si="6028">+A1011</f>
        <v>44835</v>
      </c>
      <c r="CC1011">
        <f t="shared" ref="CC1011" si="6029">+AR1011</f>
        <v>6504422</v>
      </c>
      <c r="CD1011">
        <f t="shared" ref="CD1011" si="6030">+AT1011</f>
        <v>13742</v>
      </c>
      <c r="CE1011">
        <f t="shared" ref="CE1011" si="6031">+AV1011</f>
        <v>11101</v>
      </c>
      <c r="CF1011" s="167">
        <f t="shared" ref="CF1011" si="6032">+A1011</f>
        <v>44835</v>
      </c>
      <c r="CG1011">
        <f t="shared" ref="CG1011" si="6033">+AQ1011</f>
        <v>43022</v>
      </c>
      <c r="CH1011">
        <f t="shared" ref="CH1011" si="6034">+AU1011</f>
        <v>48</v>
      </c>
      <c r="CI1011" s="167">
        <f t="shared" ref="CI1011" si="6035">+A1011</f>
        <v>44835</v>
      </c>
      <c r="CJ1011">
        <f t="shared" ref="CJ1011" si="6036">+AD1011</f>
        <v>489</v>
      </c>
      <c r="CK1011">
        <f t="shared" ref="CK1011" si="6037">+AG1011</f>
        <v>342</v>
      </c>
      <c r="CL1011" s="167">
        <f t="shared" ref="CL1011" si="6038">+A1011</f>
        <v>44835</v>
      </c>
      <c r="CM1011">
        <f t="shared" ref="CM1011" si="6039">+AI1011</f>
        <v>6</v>
      </c>
      <c r="CN1011" s="1">
        <f t="shared" ref="CN1011" si="6040">+Z1011</f>
        <v>44835</v>
      </c>
      <c r="CO1011" s="253">
        <f t="shared" ref="CO1011" si="6041">+AD1011</f>
        <v>489</v>
      </c>
      <c r="CP1011" s="1">
        <f t="shared" ref="CP1011" si="6042">+Z1011</f>
        <v>44835</v>
      </c>
      <c r="CQ1011" s="254">
        <f t="shared" ref="CQ1011" si="6043">+AI1011</f>
        <v>6</v>
      </c>
      <c r="CR1011" s="167">
        <f t="shared" ref="CR1011" si="6044">+A1011</f>
        <v>44835</v>
      </c>
      <c r="CS1011">
        <f t="shared" ref="CS1011" si="6045">+AQ1011</f>
        <v>43022</v>
      </c>
      <c r="CT1011">
        <f t="shared" ref="CT1011" si="6046">+AU1011</f>
        <v>48</v>
      </c>
      <c r="CU1011">
        <f t="shared" ref="CU1011" si="6047">+AS1011</f>
        <v>0</v>
      </c>
    </row>
    <row r="1012" spans="1:99" ht="18" customHeight="1" x14ac:dyDescent="0.65">
      <c r="A1012" s="167">
        <v>44836</v>
      </c>
      <c r="B1012" s="219">
        <v>51</v>
      </c>
      <c r="C1012" s="142">
        <f t="shared" ref="C1012" si="6048">+B1012+C1011</f>
        <v>24259</v>
      </c>
      <c r="D1012" s="261">
        <f t="shared" ref="D1012" si="6049">+C1012-F1012</f>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3179"/>
        <v>824</v>
      </c>
      <c r="Z1012" s="74">
        <f t="shared" ref="Z1012" si="6050">+A1012</f>
        <v>44836</v>
      </c>
      <c r="AA1012" s="210">
        <f t="shared" si="5990"/>
        <v>6964074</v>
      </c>
      <c r="AB1012" s="210">
        <f t="shared" si="5991"/>
        <v>99879</v>
      </c>
      <c r="AC1012" s="211">
        <f t="shared" si="5992"/>
        <v>21342</v>
      </c>
      <c r="AD1012" s="170">
        <f t="shared" ref="AD1012" si="6051">+AF1012-AF1011</f>
        <v>429</v>
      </c>
      <c r="AE1012" s="222">
        <f t="shared" ref="AE1012" si="6052">+AE1011+AD1012</f>
        <v>414368</v>
      </c>
      <c r="AF1012" s="143">
        <v>415573</v>
      </c>
      <c r="AG1012" s="171">
        <f t="shared" ref="AG1012" si="6053">+AH1012-AH1011</f>
        <v>225</v>
      </c>
      <c r="AH1012" s="143">
        <v>85350</v>
      </c>
      <c r="AI1012" s="171">
        <f t="shared" ref="AI1012" si="6054">+AJ1012-AJ1011</f>
        <v>6</v>
      </c>
      <c r="AJ1012" s="172">
        <v>10173</v>
      </c>
      <c r="AK1012" s="173">
        <f t="shared" ref="AK1012" si="6055">+AL1012-AL1011</f>
        <v>0</v>
      </c>
      <c r="AL1012" s="143">
        <v>793</v>
      </c>
      <c r="AM1012" s="173">
        <f t="shared" ref="AM1012" si="6056">+AN1012-AN1011</f>
        <v>0</v>
      </c>
      <c r="AN1012" s="143">
        <v>787</v>
      </c>
      <c r="AO1012" s="171">
        <f t="shared" ref="AO1012" si="6057">+AP1012-AP1011</f>
        <v>0</v>
      </c>
      <c r="AP1012" s="174">
        <v>6</v>
      </c>
      <c r="AQ1012" s="173">
        <f t="shared" ref="AQ1012" si="6058">+AR1012-AR1011</f>
        <v>43286</v>
      </c>
      <c r="AR1012" s="143">
        <v>6547708</v>
      </c>
      <c r="AS1012" s="171">
        <f t="shared" ref="AS1012" si="6059">+AT1012-AT1011</f>
        <v>0</v>
      </c>
      <c r="AT1012" s="143">
        <v>13742</v>
      </c>
      <c r="AU1012" s="171">
        <f t="shared" ref="AU1012" si="6060">+AV1012-AV1011</f>
        <v>62</v>
      </c>
      <c r="AV1012" s="175">
        <v>11163</v>
      </c>
      <c r="AW1012" s="217">
        <f t="shared" si="3180"/>
        <v>851</v>
      </c>
      <c r="AX1012" s="216">
        <f t="shared" ref="AX1012" si="6061">+A1012</f>
        <v>44836</v>
      </c>
      <c r="AY1012" s="5">
        <v>2</v>
      </c>
      <c r="AZ1012" s="217">
        <f t="shared" ref="AZ1012" si="6062">+AZ1011+AY1012</f>
        <v>2683</v>
      </c>
      <c r="BA1012" s="217">
        <f t="shared" si="3181"/>
        <v>459</v>
      </c>
      <c r="BB1012" s="119">
        <v>0</v>
      </c>
      <c r="BC1012" s="26">
        <f t="shared" ref="BC1012" si="6063">+BC1011+BB1012</f>
        <v>1668</v>
      </c>
      <c r="BD1012" s="217">
        <f t="shared" si="3182"/>
        <v>494</v>
      </c>
      <c r="BE1012" s="209">
        <f t="shared" ref="BE1012" si="6064">+Z1012</f>
        <v>44836</v>
      </c>
      <c r="BF1012" s="120">
        <f t="shared" ref="BF1012" si="6065">+B1012</f>
        <v>51</v>
      </c>
      <c r="BG1012" s="120">
        <f t="shared" ref="BG1012" si="6066">+BI1012</f>
        <v>24259</v>
      </c>
      <c r="BH1012" s="209">
        <f t="shared" ref="BH1012" si="6067">+A1012</f>
        <v>44836</v>
      </c>
      <c r="BI1012" s="120">
        <f t="shared" ref="BI1012" si="6068">+C1012</f>
        <v>24259</v>
      </c>
      <c r="BJ1012" s="1">
        <f t="shared" ref="BJ1012" si="6069">+BE1012</f>
        <v>44836</v>
      </c>
      <c r="BK1012">
        <f t="shared" ref="BK1012" si="6070">+BM1012-BL1012</f>
        <v>466</v>
      </c>
      <c r="BL1012">
        <f t="shared" ref="BL1012" si="6071">+M1012</f>
        <v>104</v>
      </c>
      <c r="BM1012">
        <f t="shared" ref="BM1012" si="6072">+L1012</f>
        <v>570</v>
      </c>
      <c r="BN1012" s="1">
        <f t="shared" ref="BN1012" si="6073">+BJ1012</f>
        <v>44836</v>
      </c>
      <c r="BO1012">
        <f t="shared" ref="BO1012" si="6074">+BO1008+BM1012</f>
        <v>203079</v>
      </c>
      <c r="BP1012">
        <f t="shared" ref="BP1012" si="6075">+BP1008+BL1012</f>
        <v>11573</v>
      </c>
      <c r="BQ1012" s="167">
        <f t="shared" ref="BQ1012" si="6076">+A1012</f>
        <v>44836</v>
      </c>
      <c r="BR1012">
        <f t="shared" ref="BR1012" si="6077">+AF1012</f>
        <v>415573</v>
      </c>
      <c r="BS1012">
        <f t="shared" ref="BS1012" si="6078">+AH1012</f>
        <v>85350</v>
      </c>
      <c r="BT1012">
        <f t="shared" ref="BT1012" si="6079">+AJ1012</f>
        <v>10173</v>
      </c>
      <c r="BU1012">
        <v>15</v>
      </c>
      <c r="BV1012">
        <f t="shared" ref="BV1012" si="6080">+AD1012</f>
        <v>429</v>
      </c>
      <c r="BW1012">
        <f t="shared" ref="BW1012" si="6081">+BW1008+BV1012</f>
        <v>107806</v>
      </c>
      <c r="BX1012" s="167">
        <f t="shared" ref="BX1012" si="6082">+A1012</f>
        <v>44836</v>
      </c>
      <c r="BY1012">
        <f t="shared" ref="BY1012" si="6083">+AL1012</f>
        <v>793</v>
      </c>
      <c r="BZ1012">
        <f t="shared" ref="BZ1012" si="6084">+AN1012</f>
        <v>787</v>
      </c>
      <c r="CA1012">
        <f t="shared" ref="CA1012" si="6085">+AP1012</f>
        <v>6</v>
      </c>
      <c r="CB1012" s="167">
        <f t="shared" ref="CB1012" si="6086">+A1012</f>
        <v>44836</v>
      </c>
      <c r="CC1012">
        <f t="shared" ref="CC1012" si="6087">+AR1012</f>
        <v>6547708</v>
      </c>
      <c r="CD1012">
        <f t="shared" ref="CD1012" si="6088">+AT1012</f>
        <v>13742</v>
      </c>
      <c r="CE1012">
        <f t="shared" ref="CE1012" si="6089">+AV1012</f>
        <v>11163</v>
      </c>
      <c r="CF1012" s="167">
        <f t="shared" ref="CF1012" si="6090">+A1012</f>
        <v>44836</v>
      </c>
      <c r="CG1012">
        <f t="shared" ref="CG1012" si="6091">+AQ1012</f>
        <v>43286</v>
      </c>
      <c r="CH1012">
        <f t="shared" ref="CH1012" si="6092">+AU1012</f>
        <v>62</v>
      </c>
      <c r="CI1012" s="167">
        <f t="shared" ref="CI1012" si="6093">+A1012</f>
        <v>44836</v>
      </c>
      <c r="CJ1012">
        <f t="shared" ref="CJ1012" si="6094">+AD1012</f>
        <v>429</v>
      </c>
      <c r="CK1012">
        <f t="shared" ref="CK1012" si="6095">+AG1012</f>
        <v>225</v>
      </c>
      <c r="CL1012" s="167">
        <f t="shared" ref="CL1012" si="6096">+A1012</f>
        <v>44836</v>
      </c>
      <c r="CM1012">
        <f t="shared" ref="CM1012" si="6097">+AI1012</f>
        <v>6</v>
      </c>
      <c r="CN1012" s="1">
        <f t="shared" ref="CN1012" si="6098">+Z1012</f>
        <v>44836</v>
      </c>
      <c r="CO1012" s="253">
        <f t="shared" ref="CO1012" si="6099">+AD1012</f>
        <v>429</v>
      </c>
      <c r="CP1012" s="1">
        <f t="shared" ref="CP1012" si="6100">+Z1012</f>
        <v>44836</v>
      </c>
      <c r="CQ1012" s="254">
        <f t="shared" ref="CQ1012" si="6101">+AI1012</f>
        <v>6</v>
      </c>
      <c r="CR1012" s="167">
        <f t="shared" ref="CR1012" si="6102">+A1012</f>
        <v>44836</v>
      </c>
      <c r="CS1012">
        <f t="shared" ref="CS1012" si="6103">+AQ1012</f>
        <v>43286</v>
      </c>
      <c r="CT1012">
        <f t="shared" ref="CT1012" si="6104">+AU1012</f>
        <v>62</v>
      </c>
      <c r="CU1012">
        <f t="shared" ref="CU1012" si="6105">+AS1012</f>
        <v>0</v>
      </c>
    </row>
    <row r="1013" spans="1:99" ht="18" customHeight="1" x14ac:dyDescent="0.65">
      <c r="A1013" s="167"/>
      <c r="B1013" s="219"/>
      <c r="C1013" s="142"/>
      <c r="D1013" s="261"/>
      <c r="E1013" s="135"/>
      <c r="F1013" s="135"/>
      <c r="G1013" s="135"/>
      <c r="H1013" s="123"/>
      <c r="I1013" s="135"/>
      <c r="J1013" s="123"/>
      <c r="K1013" s="41"/>
      <c r="L1013" s="134"/>
      <c r="M1013" s="219"/>
      <c r="N1013" s="123"/>
      <c r="O1013" s="123"/>
      <c r="P1013" s="135"/>
      <c r="Q1013" s="135"/>
      <c r="R1013" s="123"/>
      <c r="S1013" s="123"/>
      <c r="T1013" s="135"/>
      <c r="U1013" s="135"/>
      <c r="V1013" s="123"/>
      <c r="W1013" s="41"/>
      <c r="X1013" s="136"/>
      <c r="Y1013" s="4"/>
      <c r="Z1013" s="74"/>
      <c r="AA1013" s="210"/>
      <c r="AB1013" s="210"/>
      <c r="AC1013" s="211"/>
      <c r="AD1013" s="170"/>
      <c r="AE1013" s="222"/>
      <c r="AF1013" s="143"/>
      <c r="AG1013" s="171"/>
      <c r="AH1013" s="143"/>
      <c r="AI1013" s="171"/>
      <c r="AJ1013" s="172"/>
      <c r="AK1013" s="173"/>
      <c r="AL1013" s="143"/>
      <c r="AM1013" s="222"/>
      <c r="AN1013" s="143"/>
      <c r="AO1013" s="171"/>
      <c r="AP1013" s="174"/>
      <c r="AQ1013" s="173"/>
      <c r="AR1013" s="143"/>
      <c r="AS1013" s="171"/>
      <c r="AT1013" s="143"/>
      <c r="AU1013" s="171"/>
      <c r="AV1013" s="175"/>
      <c r="AW1013" s="217"/>
      <c r="AX1013" s="216"/>
      <c r="AY1013" s="5"/>
      <c r="AZ1013" s="217"/>
      <c r="BA1013" s="217"/>
      <c r="BB1013" s="119"/>
      <c r="BC1013" s="26"/>
      <c r="BD1013" s="217"/>
      <c r="BE1013" s="209"/>
      <c r="BF1013" s="120"/>
      <c r="BG1013" s="120"/>
      <c r="BH1013" s="209"/>
      <c r="BI1013" s="120"/>
      <c r="BJ1013" s="1"/>
      <c r="BN1013" s="1"/>
      <c r="BQ1013" s="167"/>
      <c r="BX1013" s="167"/>
      <c r="CB1013" s="167"/>
      <c r="CF1013" s="216"/>
      <c r="CI1013" s="167"/>
      <c r="CL1013" s="167"/>
      <c r="CN1013" s="1"/>
      <c r="CO1013" s="253"/>
      <c r="CP1013" s="1"/>
      <c r="CQ1013" s="254"/>
      <c r="CR1013" s="167"/>
    </row>
    <row r="1014" spans="1:99" ht="18" customHeight="1" x14ac:dyDescent="0.65">
      <c r="A1014" s="167"/>
      <c r="B1014" s="219"/>
      <c r="C1014" s="142"/>
      <c r="D1014" s="261"/>
      <c r="E1014" s="135"/>
      <c r="F1014" s="135"/>
      <c r="G1014" s="135"/>
      <c r="H1014" s="123"/>
      <c r="I1014" s="135"/>
      <c r="J1014" s="123"/>
      <c r="K1014" s="41"/>
      <c r="L1014" s="134"/>
      <c r="M1014" s="219"/>
      <c r="N1014" s="123"/>
      <c r="O1014" s="123"/>
      <c r="P1014" s="135"/>
      <c r="Q1014" s="135"/>
      <c r="R1014" s="123"/>
      <c r="S1014" s="123"/>
      <c r="T1014" s="135"/>
      <c r="U1014" s="135"/>
      <c r="V1014" s="123"/>
      <c r="W1014" s="41"/>
      <c r="X1014" s="136"/>
      <c r="Y1014" s="4"/>
      <c r="Z1014" s="74"/>
      <c r="AA1014" s="210"/>
      <c r="AB1014" s="210"/>
      <c r="AC1014" s="211"/>
      <c r="AD1014" s="170"/>
      <c r="AE1014" s="222"/>
      <c r="AF1014" s="143"/>
      <c r="AG1014" s="171"/>
      <c r="AH1014" s="143"/>
      <c r="AI1014" s="171"/>
      <c r="AJ1014" s="172"/>
      <c r="AK1014" s="173"/>
      <c r="AL1014" s="143"/>
      <c r="AM1014" s="171"/>
      <c r="AN1014" s="143"/>
      <c r="AO1014" s="171"/>
      <c r="AP1014" s="174"/>
      <c r="AQ1014" s="173"/>
      <c r="AR1014" s="143"/>
      <c r="AS1014" s="171"/>
      <c r="AT1014" s="143"/>
      <c r="AU1014" s="171"/>
      <c r="AV1014" s="175"/>
      <c r="AW1014" s="217"/>
      <c r="AX1014" s="216"/>
      <c r="AY1014" s="5"/>
      <c r="AZ1014" s="217"/>
      <c r="BA1014" s="217"/>
      <c r="BB1014" s="119"/>
      <c r="BC1014" s="26"/>
      <c r="BD1014" s="217"/>
      <c r="BE1014" s="209"/>
      <c r="BF1014" s="120"/>
      <c r="BG1014" s="120"/>
      <c r="BH1014" s="209"/>
      <c r="BI1014" s="120"/>
      <c r="BJ1014" s="1"/>
      <c r="BN1014" s="1"/>
      <c r="BQ1014" s="167"/>
      <c r="BX1014" s="167"/>
      <c r="CB1014" s="167"/>
      <c r="CE1014">
        <f>+AV1014</f>
        <v>0</v>
      </c>
      <c r="CF1014" s="216"/>
      <c r="CI1014" s="167"/>
      <c r="CL1014" s="167"/>
      <c r="CN1014" s="1"/>
      <c r="CO1014" s="253"/>
      <c r="CP1014" s="1"/>
      <c r="CQ1014" s="254"/>
      <c r="CR1014" s="167"/>
    </row>
    <row r="1015" spans="1:99" ht="18" customHeight="1" x14ac:dyDescent="0.65">
      <c r="A1015" s="167"/>
      <c r="B1015" s="219"/>
      <c r="C1015" s="142"/>
      <c r="D1015" s="142"/>
      <c r="E1015" s="135"/>
      <c r="F1015" s="135"/>
      <c r="G1015" s="135"/>
      <c r="H1015" s="123"/>
      <c r="I1015" s="135"/>
      <c r="J1015" s="123"/>
      <c r="K1015" s="41"/>
      <c r="L1015" s="134"/>
      <c r="M1015" s="135"/>
      <c r="N1015" s="123"/>
      <c r="O1015" s="123"/>
      <c r="P1015" s="135"/>
      <c r="Q1015" s="135"/>
      <c r="R1015" s="123"/>
      <c r="S1015" s="123"/>
      <c r="T1015" s="135"/>
      <c r="U1015" s="135"/>
      <c r="V1015" s="123"/>
      <c r="W1015" s="41"/>
      <c r="X1015" s="136"/>
      <c r="Y1015" s="4"/>
      <c r="Z1015" s="74"/>
      <c r="AA1015" s="210"/>
      <c r="AB1015" s="210"/>
      <c r="AC1015" s="211"/>
      <c r="AD1015" s="170"/>
      <c r="AE1015" s="222"/>
      <c r="AF1015" s="143"/>
      <c r="AG1015" s="171"/>
      <c r="AH1015" s="143"/>
      <c r="AI1015" s="171"/>
      <c r="AJ1015" s="172"/>
      <c r="AK1015" s="173"/>
      <c r="AL1015" s="143"/>
      <c r="AM1015" s="171"/>
      <c r="AN1015" s="143"/>
      <c r="AO1015" s="171"/>
      <c r="AP1015" s="174"/>
      <c r="AQ1015" s="173"/>
      <c r="AR1015" s="143"/>
      <c r="AS1015" s="171"/>
      <c r="AT1015" s="143"/>
      <c r="AU1015" s="171"/>
      <c r="AV1015" s="175"/>
      <c r="AW1015" s="217"/>
      <c r="AX1015" s="216"/>
      <c r="AY1015" s="5"/>
      <c r="AZ1015" s="217"/>
      <c r="BA1015" s="217"/>
      <c r="BB1015" s="119"/>
      <c r="BC1015" s="26"/>
      <c r="BD1015" s="217"/>
      <c r="BE1015" s="209"/>
      <c r="BF1015" s="120"/>
      <c r="BG1015" s="120"/>
      <c r="BH1015" s="209"/>
      <c r="BI1015" s="120"/>
      <c r="BJ1015" s="1"/>
      <c r="BN1015" s="1"/>
      <c r="BQ1015" s="167"/>
      <c r="BX1015" s="167"/>
      <c r="CB1015" s="167"/>
      <c r="CI1015" s="167"/>
      <c r="CL1015" s="167"/>
      <c r="CN1015" s="1"/>
      <c r="CO1015" s="253"/>
      <c r="CP1015" s="1"/>
      <c r="CQ1015" s="254"/>
      <c r="CR1015" s="167"/>
    </row>
    <row r="1016" spans="1:99" ht="7" customHeight="1" thickBot="1" x14ac:dyDescent="0.7">
      <c r="A1016" s="65"/>
      <c r="B1016" s="134"/>
      <c r="C1016" s="142"/>
      <c r="D1016" s="135"/>
      <c r="E1016" s="135"/>
      <c r="F1016" s="135"/>
      <c r="G1016" s="135"/>
      <c r="H1016" s="123"/>
      <c r="I1016" s="135"/>
      <c r="J1016" s="123"/>
      <c r="K1016" s="136"/>
      <c r="L1016" s="134"/>
      <c r="M1016" s="135"/>
      <c r="N1016" s="123"/>
      <c r="O1016" s="123"/>
      <c r="P1016" s="135"/>
      <c r="Q1016" s="135"/>
      <c r="R1016" s="123"/>
      <c r="S1016" s="123"/>
      <c r="T1016" s="135"/>
      <c r="U1016" s="135"/>
      <c r="V1016" s="123"/>
      <c r="W1016" s="41"/>
      <c r="X1016" s="136"/>
      <c r="Z1016" s="65"/>
      <c r="AA1016" s="63"/>
      <c r="AB1016" s="63"/>
      <c r="AC1016" s="63"/>
      <c r="AD1016" s="170"/>
      <c r="AE1016" s="222"/>
      <c r="AF1016" s="143"/>
      <c r="AG1016" s="171"/>
      <c r="AH1016" s="143"/>
      <c r="AI1016" s="171"/>
      <c r="AJ1016" s="172"/>
      <c r="AK1016" s="173"/>
      <c r="AL1016" s="143"/>
      <c r="AM1016" s="171"/>
      <c r="AN1016" s="143"/>
      <c r="AO1016" s="171"/>
      <c r="AP1016" s="174"/>
      <c r="AQ1016" s="173"/>
      <c r="AR1016" s="143"/>
      <c r="AS1016" s="171"/>
      <c r="AT1016" s="143"/>
      <c r="AU1016" s="171"/>
      <c r="AV1016" s="175"/>
    </row>
    <row r="1017" spans="1:99" x14ac:dyDescent="0.65">
      <c r="B1017" s="44"/>
      <c r="C1017" s="44"/>
      <c r="D1017" s="44"/>
      <c r="E1017" s="44"/>
      <c r="F1017" s="44"/>
      <c r="G1017" s="44"/>
      <c r="H1017" s="44"/>
      <c r="I1017" s="44"/>
      <c r="J1017" s="44"/>
      <c r="K1017" s="44"/>
      <c r="L1017" s="44"/>
      <c r="M1017" s="44"/>
      <c r="N1017" s="44"/>
      <c r="O1017" s="44"/>
      <c r="P1017" s="44"/>
      <c r="Q1017" s="44"/>
      <c r="R1017" s="44"/>
      <c r="S1017" s="44"/>
      <c r="T1017" s="44"/>
      <c r="U1017" s="44"/>
      <c r="V1017" s="44"/>
      <c r="W1017" s="44"/>
      <c r="X1017" s="44"/>
      <c r="Y1017" s="44"/>
      <c r="AE1017">
        <f>SUM(AD443:AD448)</f>
        <v>190</v>
      </c>
      <c r="AY1017" s="44" t="s">
        <v>474</v>
      </c>
      <c r="BB1017" s="44" t="s">
        <v>473</v>
      </c>
      <c r="BV1017">
        <f>SUM(BV442:BV1016)</f>
        <v>404423</v>
      </c>
    </row>
    <row r="1018" spans="1:99" x14ac:dyDescent="0.65">
      <c r="B1018">
        <f>SUM(B554:B584)</f>
        <v>832</v>
      </c>
      <c r="AA1018" s="263">
        <f>+AA881-AA880</f>
        <v>82409</v>
      </c>
      <c r="AE1018">
        <f>SUM(AD797:AD1015)</f>
        <v>335452</v>
      </c>
      <c r="AI1018" s="236">
        <f>SUM(AI189:AI558)</f>
        <v>205</v>
      </c>
      <c r="AJ1018">
        <f>SUM(AI797:AI1015)</f>
        <v>9429</v>
      </c>
      <c r="AK1018">
        <f>SUM(AK907:AK1014)</f>
        <v>710</v>
      </c>
      <c r="AT1018" s="44">
        <f>SUM(AU908:AU1014)</f>
        <v>5942</v>
      </c>
      <c r="AU1018">
        <f>SUM(AU889:AU918)</f>
        <v>4396</v>
      </c>
      <c r="AV1018">
        <f>SUM(AU854:AU1015)</f>
        <v>10307</v>
      </c>
      <c r="AY1018" s="44">
        <f>SUM(AY359:AY413)</f>
        <v>69</v>
      </c>
      <c r="BB1018" s="44">
        <f>SUM(BB374:BB413)</f>
        <v>941</v>
      </c>
    </row>
    <row r="1019" spans="1:99" x14ac:dyDescent="0.65">
      <c r="L1019">
        <f>SUM(L97:L1018)</f>
        <v>775907</v>
      </c>
      <c r="P1019">
        <f>SUM(P97:P1018)</f>
        <v>35210</v>
      </c>
      <c r="AD1019">
        <f>SUM(AD188:AD194)</f>
        <v>82</v>
      </c>
      <c r="AJ1019">
        <f>SUM(AI797:AI827)</f>
        <v>7081</v>
      </c>
      <c r="AV1019">
        <f>SUM(AU797:AU827)</f>
        <v>0</v>
      </c>
      <c r="AY1019" s="44" t="s">
        <v>685</v>
      </c>
    </row>
    <row r="1020" spans="1:99" ht="15" customHeight="1" x14ac:dyDescent="0.65">
      <c r="A1020" s="119"/>
      <c r="D1020">
        <f>SUM(B229:B259)</f>
        <v>435</v>
      </c>
      <c r="Z1020" s="119"/>
      <c r="AA1020" s="119"/>
      <c r="AB1020" s="119"/>
      <c r="AC1020" s="119"/>
      <c r="AJ1020">
        <f>SUM(AI828:AI857)</f>
        <v>1483</v>
      </c>
      <c r="AV1020">
        <f>SUM(AU828:AU857)</f>
        <v>12</v>
      </c>
      <c r="AY1020" s="44">
        <f>SUM(AY581:AY1016)</f>
        <v>2273</v>
      </c>
    </row>
    <row r="1021" spans="1:99" x14ac:dyDescent="0.65">
      <c r="AB1021" s="44" t="s">
        <v>827</v>
      </c>
      <c r="AD1021" s="44">
        <f>SUM(AD810:AD816)</f>
        <v>17671</v>
      </c>
      <c r="AH1021" s="4">
        <f>SUM(AD797:AD827)</f>
        <v>206192</v>
      </c>
      <c r="AI1021" s="5" t="s">
        <v>949</v>
      </c>
      <c r="AJ1021" s="4">
        <f>SUM(AI797:AI827)</f>
        <v>7081</v>
      </c>
      <c r="AN1021" s="227">
        <f>SUM(AK797:AK827)</f>
        <v>1</v>
      </c>
      <c r="AO1021" s="231" t="s">
        <v>949</v>
      </c>
      <c r="AP1021" s="227">
        <f>SUM(AO797:AO827)</f>
        <v>0</v>
      </c>
      <c r="AT1021" s="26">
        <f>SUM(AQ797:AQ827)</f>
        <v>2905</v>
      </c>
      <c r="AU1021" s="218" t="s">
        <v>949</v>
      </c>
      <c r="AV1021" s="26">
        <f>SUM(AU797:AU827)</f>
        <v>0</v>
      </c>
    </row>
    <row r="1022" spans="1:99" x14ac:dyDescent="0.65">
      <c r="AH1022" s="4">
        <f>SUM(AD828:AD857)</f>
        <v>44357</v>
      </c>
      <c r="AI1022" s="5" t="s">
        <v>948</v>
      </c>
      <c r="AJ1022" s="4">
        <f>SUM(AI828:AI857)</f>
        <v>1483</v>
      </c>
      <c r="AN1022" s="227">
        <f>SUM(AK828:AK857)</f>
        <v>0</v>
      </c>
      <c r="AO1022" s="231" t="s">
        <v>948</v>
      </c>
      <c r="AP1022" s="227">
        <f>SUM(AO828:AO857)</f>
        <v>0</v>
      </c>
      <c r="AT1022" s="26">
        <f>SUM(AQ828:AQ857)</f>
        <v>92489</v>
      </c>
      <c r="AU1022" s="218" t="s">
        <v>948</v>
      </c>
      <c r="AV1022" s="26">
        <f>SUM(AU828:AU857)</f>
        <v>12</v>
      </c>
    </row>
    <row r="1023" spans="1:99" x14ac:dyDescent="0.65">
      <c r="AH1023" s="4">
        <f>SUM(AD858:AD888)</f>
        <v>1728</v>
      </c>
      <c r="AI1023" s="5" t="s">
        <v>914</v>
      </c>
      <c r="AJ1023" s="4">
        <f>SUM(AI858:AI888)</f>
        <v>70</v>
      </c>
      <c r="AN1023" s="227">
        <f>SUM(AK858:AK888)</f>
        <v>1</v>
      </c>
      <c r="AO1023" s="231" t="s">
        <v>914</v>
      </c>
      <c r="AP1023" s="227">
        <f>SUM(AO858:AO888)</f>
        <v>0</v>
      </c>
      <c r="AT1023" s="26">
        <f>SUM(AQ858:AQ888)</f>
        <v>1917100</v>
      </c>
      <c r="AU1023" s="218" t="s">
        <v>914</v>
      </c>
      <c r="AV1023" s="26">
        <f>SUM(AU858:AU888)</f>
        <v>1390</v>
      </c>
    </row>
    <row r="1024" spans="1:99" x14ac:dyDescent="0.65">
      <c r="AH1024" s="4">
        <f>SUM(AD889:AD918)</f>
        <v>5667</v>
      </c>
      <c r="AI1024" s="5" t="s">
        <v>947</v>
      </c>
      <c r="AJ1024" s="4">
        <f>SUM(AI889:AI918)</f>
        <v>23</v>
      </c>
      <c r="AN1024" s="227">
        <f>SUM(AK889:AK918)</f>
        <v>181</v>
      </c>
      <c r="AO1024" s="231" t="s">
        <v>947</v>
      </c>
      <c r="AP1024" s="227">
        <f>SUM(AO889:AO918)</f>
        <v>0</v>
      </c>
      <c r="AT1024" s="26">
        <f>SUM(AQ889:AQ918)</f>
        <v>1734300</v>
      </c>
      <c r="AU1024" s="218" t="s">
        <v>947</v>
      </c>
      <c r="AV1024" s="26">
        <f>SUM(AU889:AU918)</f>
        <v>4396</v>
      </c>
    </row>
    <row r="1025" spans="34:48" x14ac:dyDescent="0.65">
      <c r="AH1025" s="4">
        <f>SUM(AD919:AD949)</f>
        <v>17832</v>
      </c>
      <c r="AI1025" s="5" t="s">
        <v>966</v>
      </c>
      <c r="AJ1025" s="4">
        <f>SUM(AI919:AI949)</f>
        <v>102</v>
      </c>
      <c r="AN1025" s="227">
        <f>SUM(AK919:AK949)</f>
        <v>527</v>
      </c>
      <c r="AO1025" s="231" t="s">
        <v>966</v>
      </c>
      <c r="AP1025" s="227">
        <f>SUM(AO919:AO949)</f>
        <v>6</v>
      </c>
      <c r="AT1025" s="26">
        <f>SUM(AQ919:AQ949)</f>
        <v>820902</v>
      </c>
      <c r="AU1025" s="218" t="s">
        <v>966</v>
      </c>
      <c r="AV1025" s="26">
        <f>SUM(AU919:AU949)</f>
        <v>2276</v>
      </c>
    </row>
    <row r="1026" spans="34:48" x14ac:dyDescent="0.65">
      <c r="AH1026" s="4">
        <f>SUM(AD950:AD980)</f>
        <v>29892</v>
      </c>
      <c r="AI1026" s="5" t="s">
        <v>978</v>
      </c>
      <c r="AJ1026" s="4">
        <f>SUM(AI950:AI980)</f>
        <v>187</v>
      </c>
      <c r="AN1026" s="227">
        <f>SUM(AK950:AK980)</f>
        <v>2</v>
      </c>
      <c r="AO1026" s="231" t="s">
        <v>978</v>
      </c>
      <c r="AP1026" s="227">
        <f>SUM(AO950:AO980)</f>
        <v>0</v>
      </c>
      <c r="AT1026" s="26">
        <f>SUM(AQ950:AQ980)</f>
        <v>719844</v>
      </c>
      <c r="AU1026" s="218" t="s">
        <v>978</v>
      </c>
      <c r="AV1026" s="26">
        <f>SUM(AU950:AU980)</f>
        <v>987</v>
      </c>
    </row>
    <row r="1027" spans="34:48" x14ac:dyDescent="0.65">
      <c r="AH1027" s="4">
        <f>SUM(AD981:AD1010)</f>
        <v>28866</v>
      </c>
      <c r="AI1027" s="5" t="s">
        <v>979</v>
      </c>
      <c r="AJ1027" s="4">
        <f>SUM(AI981:AI1010)</f>
        <v>471</v>
      </c>
      <c r="AN1027" s="227">
        <f>SUM(AK981:AK1010)</f>
        <v>0</v>
      </c>
      <c r="AO1027" s="231" t="s">
        <v>979</v>
      </c>
      <c r="AP1027" s="227">
        <f>SUM(AO981:AO1010)</f>
        <v>0</v>
      </c>
      <c r="AT1027" s="26">
        <f>SUM(AQ981:AQ1010)</f>
        <v>1153371</v>
      </c>
      <c r="AU1027" s="218" t="s">
        <v>979</v>
      </c>
      <c r="AV1027"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87"/>
  <sheetViews>
    <sheetView zoomScale="115" zoomScaleNormal="115" workbookViewId="0">
      <pane xSplit="3" ySplit="1" topLeftCell="D765" activePane="bottomRight" state="frozen"/>
      <selection pane="topRight" activeCell="C1" sqref="C1"/>
      <selection pane="bottomLeft" activeCell="A2" sqref="A2"/>
      <selection pane="bottomRight" activeCell="C777" sqref="C777"/>
    </sheetView>
  </sheetViews>
  <sheetFormatPr defaultRowHeight="18.45" x14ac:dyDescent="0.65"/>
  <cols>
    <col min="1" max="1" width="2.5" customWidth="1"/>
    <col min="2" max="2" width="4.85546875" bestFit="1" customWidth="1"/>
    <col min="3" max="3" width="8.85546875" bestFit="1" customWidth="1"/>
    <col min="4" max="9" width="5.35546875" bestFit="1" customWidth="1"/>
    <col min="10" max="10" width="6.7109375" bestFit="1"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2" width="4.85546875" customWidth="1"/>
    <col min="33" max="33" width="8.640625" style="4"/>
  </cols>
  <sheetData>
    <row r="1" spans="2:38" x14ac:dyDescent="0.65">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65">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65">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65">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65">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65">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65">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65">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65">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65">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65">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65">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65">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65">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65">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65">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65">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65">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65">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65">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65">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65">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65">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65">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65">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65">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65">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65">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65">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65">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65">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65">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65">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65">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65">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65">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65">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65">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65">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65">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65">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65">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65">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65">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65">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65">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65">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65">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65">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65">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65">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65">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65">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65">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65">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65">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65">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65">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65">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65">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65">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65">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65">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65">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65">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65">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65">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65">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65">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65">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65">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65">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65">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65">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65">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65">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65">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65">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65">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65">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65">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65">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65">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65">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65">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65">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65">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65">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65">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65">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65">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65">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65">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65">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65">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65">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65">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65">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65">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65">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65">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65">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65">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65">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65">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65">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65">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65">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65">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65">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65">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65">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65">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65">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65">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65">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65">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65">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65">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65">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65">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65">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65">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65">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65">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65">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65">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65">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65">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65">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65">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65">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65">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65">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65">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65">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65">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65">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65">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65">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65">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65">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65">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65">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65">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65">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65">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65">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65">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65">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65">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65">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65">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65">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65">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65">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65">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65">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65">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65">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65">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65">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65">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65">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65">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65">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65">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65">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65">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65">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65">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65">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65">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65">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65">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65">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65">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65">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65">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65">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65">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65">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65">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65">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65">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65">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65">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65">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65">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65">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65">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65">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65">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65">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65">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65">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65">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65">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65">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65">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65">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65">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65">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65">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65">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65">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65">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65">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65">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65">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65">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65">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65">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65">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65">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65">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65">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65">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65">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65">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65">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65">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65">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65">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65">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65">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65">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65">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65">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65">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65">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65">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65">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65">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65">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65">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65">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65">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65">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65">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65">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65">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65">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65">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65">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65">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65">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65">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65">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65">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65">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65">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65">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65">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65">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65">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65">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65">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65">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65">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65">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65">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65">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65">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65">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65">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65">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65">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65">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65">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65">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65">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65">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65">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65">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65">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65">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65">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65">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65">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65">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65">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65">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65">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65">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65">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65">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65">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65">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65">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65">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65">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65">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65">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65">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65">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65">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65">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65">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65">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65">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65">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65">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65">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65">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65">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65">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65">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65">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65">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65">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65">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65">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65">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65">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65">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65">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65">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65">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65">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65">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65">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65">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65">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65">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65">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65">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65">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65">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65">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65">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65">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65">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65">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65">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65">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65">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65">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65">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65">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65">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65">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65">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65">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65">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65">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65">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65">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65">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65">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65">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65">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65">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65">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65">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65">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65">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65">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65">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65">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65">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65">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65">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65">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65">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65">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65">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65">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65">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65">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65">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65">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65">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65">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65">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65">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65">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65">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65">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65">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65">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65">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65">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65">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65">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65">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65">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65">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65">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65">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65">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65">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65">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65">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65">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65">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65">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65">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65">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65">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65">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65">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65">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65">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65">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65">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65">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65">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65">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65">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65">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65">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65">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65">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65">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65">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65">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65">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65">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65">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65">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65">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65">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65">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65">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65">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65">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65">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65">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65">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65">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65">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65">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65">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65">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65">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65">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65">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65">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65">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65">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65">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65">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65">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65">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65">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65">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65">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65">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65">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65">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65">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65">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65">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65">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65">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65">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65">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65">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65">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65">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65">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65">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65">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65">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65">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65">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65">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65">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65">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65">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65">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65">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65">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65">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65">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65">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65">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65">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65">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65">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65">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65">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65">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65">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65">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65">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65">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65">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65">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65">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65">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65">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65">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65">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65">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65">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65">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65">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65">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65">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65">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65">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65">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65">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65">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65">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65">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65">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65">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65">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65">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65">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65">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65">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65">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65">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65">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65">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65">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65">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65">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65">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65">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65">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65">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65">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65">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65">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65">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65">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65">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65">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65">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65">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65">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65">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65">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65">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65">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65">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65">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65">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65">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65">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65">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65">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65">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65">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65">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65">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65">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65">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65">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65">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65">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65">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65">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65">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65">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65">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65">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65">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65">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65">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65">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65">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65">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65">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65">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65">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65">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65">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65">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65">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65">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65">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65">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65">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65">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65">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65">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65">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65">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65">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65">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65">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65">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65">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65">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65">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65">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65">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65">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65">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65">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65">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65">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65">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65">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65">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65">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65">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65">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65">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65">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65">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65">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65">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65">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65">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65">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65">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65">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65">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65">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65">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65">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65">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65">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65">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65">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65">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65">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65">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65">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65">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65">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65">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65">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65">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65">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65">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65">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65">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65">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65">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65">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65">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65">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65">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65">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65">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65">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65">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65">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65">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65">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65">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65">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65">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65">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65">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65">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65">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65">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65">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65">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65">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65">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65">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65">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65">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65">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65">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65">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65">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65">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65">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65">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65">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65">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65">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65">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65">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65">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65">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65">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65">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65">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65">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65">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65">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65">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65">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65">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65">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65">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65">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65">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65">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65">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65">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65">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65">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65">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65">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65">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65">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65">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65">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65">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65">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65">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65">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65">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65">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65">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65">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65">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65">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65">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65">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65">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65">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65">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65">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65">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65">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65">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65">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65">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65">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65">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65">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65">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65">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65">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65">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65">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65">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65">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65">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65">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65">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65">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65">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65">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65">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65">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65">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65">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65">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65">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65">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65">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65">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65">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65">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65">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65">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65">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65">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65">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65">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65">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65">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65">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65">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65">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65">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65">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65">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65">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65">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65">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65">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65">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9" s="100" customFormat="1" ht="17.5" customHeight="1" x14ac:dyDescent="0.65">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9" s="100" customFormat="1" ht="17.5" customHeight="1" x14ac:dyDescent="0.65">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9" s="100" customFormat="1" ht="17.5" customHeight="1" x14ac:dyDescent="0.65">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9" s="100" customFormat="1" ht="17.5" customHeight="1" x14ac:dyDescent="0.65">
      <c r="B772" s="265">
        <f t="shared" ref="B772" si="609">SUM(D772:AG772)-J772</f>
        <v>59</v>
      </c>
      <c r="C772" s="114">
        <v>44833</v>
      </c>
      <c r="D772" s="100">
        <v>14</v>
      </c>
      <c r="E772" s="100">
        <v>15</v>
      </c>
      <c r="F772" s="100">
        <v>4</v>
      </c>
      <c r="I772" s="100">
        <v>8</v>
      </c>
      <c r="J772" s="265">
        <f t="shared" ref="J772" si="610">SUM(K772:AF772)</f>
        <v>18</v>
      </c>
      <c r="K772" s="100">
        <v>5</v>
      </c>
      <c r="S772" s="100">
        <v>2</v>
      </c>
      <c r="V772" s="100">
        <v>5</v>
      </c>
      <c r="Y772" s="100">
        <v>2</v>
      </c>
      <c r="AB772" s="100">
        <v>2</v>
      </c>
      <c r="AD772" s="100">
        <v>2</v>
      </c>
      <c r="AG772" s="266"/>
      <c r="AH772" s="114">
        <f t="shared" ref="AH772" si="611">+C772</f>
        <v>44833</v>
      </c>
      <c r="AI772" s="267">
        <f t="shared" ref="AI772" si="612">+AL772-AJ772-AK772</f>
        <v>45</v>
      </c>
      <c r="AJ772" s="267">
        <f t="shared" ref="AJ772" si="613">+H772</f>
        <v>0</v>
      </c>
      <c r="AK772" s="100">
        <f t="shared" ref="AK772" si="614">+D772</f>
        <v>14</v>
      </c>
      <c r="AL772" s="267">
        <f t="shared" ref="AL772" si="615">+B772</f>
        <v>59</v>
      </c>
    </row>
    <row r="773" spans="2:39" s="100" customFormat="1" ht="17.5" customHeight="1" x14ac:dyDescent="0.65">
      <c r="B773" s="265">
        <f t="shared" ref="B773" si="616">SUM(D773:AG773)-J773</f>
        <v>66</v>
      </c>
      <c r="C773" s="114">
        <v>44834</v>
      </c>
      <c r="D773" s="100">
        <v>21</v>
      </c>
      <c r="E773" s="100">
        <v>11</v>
      </c>
      <c r="F773" s="100">
        <v>6</v>
      </c>
      <c r="I773" s="100">
        <v>9</v>
      </c>
      <c r="J773" s="265">
        <f t="shared" ref="J773" si="617">SUM(K773:AF773)</f>
        <v>19</v>
      </c>
      <c r="K773" s="100">
        <v>5</v>
      </c>
      <c r="S773" s="100">
        <v>1</v>
      </c>
      <c r="V773" s="100">
        <v>7</v>
      </c>
      <c r="Z773" s="100">
        <v>2</v>
      </c>
      <c r="AB773" s="100">
        <v>2</v>
      </c>
      <c r="AD773" s="100">
        <v>1</v>
      </c>
      <c r="AF773" s="100">
        <v>1</v>
      </c>
      <c r="AG773" s="266"/>
      <c r="AH773" s="114">
        <f t="shared" ref="AH773" si="618">+C773</f>
        <v>44834</v>
      </c>
      <c r="AI773" s="267">
        <f t="shared" ref="AI773" si="619">+AL773-AJ773-AK773</f>
        <v>45</v>
      </c>
      <c r="AJ773" s="267">
        <f t="shared" ref="AJ773" si="620">+H773</f>
        <v>0</v>
      </c>
      <c r="AK773" s="100">
        <f t="shared" ref="AK773" si="621">+D773</f>
        <v>21</v>
      </c>
      <c r="AL773" s="267">
        <f t="shared" ref="AL773" si="622">+B773</f>
        <v>66</v>
      </c>
    </row>
    <row r="774" spans="2:39" s="100" customFormat="1" ht="17.5" customHeight="1" x14ac:dyDescent="0.65">
      <c r="B774" s="265">
        <f t="shared" ref="B774" si="623">SUM(D774:AG774)-J774</f>
        <v>63</v>
      </c>
      <c r="C774" s="114">
        <v>44835</v>
      </c>
      <c r="D774" s="100">
        <v>4</v>
      </c>
      <c r="E774" s="100">
        <v>29</v>
      </c>
      <c r="F774" s="100">
        <v>6</v>
      </c>
      <c r="I774" s="100">
        <v>13</v>
      </c>
      <c r="J774" s="265">
        <f t="shared" ref="J774" si="624">SUM(K774:AF774)</f>
        <v>11</v>
      </c>
      <c r="K774" s="100">
        <v>5</v>
      </c>
      <c r="V774" s="100">
        <v>3</v>
      </c>
      <c r="Y774" s="100">
        <v>1</v>
      </c>
      <c r="Z774" s="100">
        <v>1</v>
      </c>
      <c r="AF774" s="100">
        <v>1</v>
      </c>
      <c r="AG774" s="266"/>
      <c r="AH774" s="114">
        <f t="shared" ref="AH774" si="625">+C774</f>
        <v>44835</v>
      </c>
      <c r="AI774" s="267">
        <f t="shared" ref="AI774" si="626">+AL774-AJ774-AK774</f>
        <v>59</v>
      </c>
      <c r="AJ774" s="267">
        <f t="shared" ref="AJ774" si="627">+H774</f>
        <v>0</v>
      </c>
      <c r="AK774" s="100">
        <f t="shared" ref="AK774" si="628">+D774</f>
        <v>4</v>
      </c>
      <c r="AL774" s="267">
        <f t="shared" ref="AL774" si="629">+B774</f>
        <v>63</v>
      </c>
    </row>
    <row r="775" spans="2:39" s="100" customFormat="1" ht="17.5" customHeight="1" x14ac:dyDescent="0.65">
      <c r="B775" s="265">
        <f t="shared" ref="B775" si="630">SUM(D775:AG775)-J775</f>
        <v>51</v>
      </c>
      <c r="C775" s="114">
        <v>44836</v>
      </c>
      <c r="D775" s="100">
        <v>3</v>
      </c>
      <c r="E775" s="100">
        <v>11</v>
      </c>
      <c r="F775" s="100">
        <v>9</v>
      </c>
      <c r="I775" s="100">
        <v>9</v>
      </c>
      <c r="J775" s="265">
        <f t="shared" ref="J775" si="631">SUM(K775:AF775)</f>
        <v>19</v>
      </c>
      <c r="K775" s="100">
        <v>4</v>
      </c>
      <c r="M775" s="100">
        <v>3</v>
      </c>
      <c r="V775" s="100">
        <v>4</v>
      </c>
      <c r="Z775" s="100">
        <v>7</v>
      </c>
      <c r="AF775" s="100">
        <v>1</v>
      </c>
      <c r="AG775" s="266"/>
      <c r="AH775" s="114">
        <f t="shared" ref="AH775" si="632">+C775</f>
        <v>44836</v>
      </c>
      <c r="AI775" s="267">
        <f t="shared" ref="AI775" si="633">+AL775-AJ775-AK775</f>
        <v>48</v>
      </c>
      <c r="AJ775" s="267">
        <f t="shared" ref="AJ775" si="634">+H775</f>
        <v>0</v>
      </c>
      <c r="AK775" s="100">
        <f t="shared" ref="AK775" si="635">+D775</f>
        <v>3</v>
      </c>
      <c r="AL775" s="267">
        <f t="shared" ref="AL775" si="636">+B775</f>
        <v>51</v>
      </c>
    </row>
    <row r="776" spans="2:39" s="100" customFormat="1" ht="17.5" customHeight="1" x14ac:dyDescent="0.65">
      <c r="B776" s="265"/>
      <c r="C776" s="114"/>
      <c r="J776" s="265"/>
      <c r="AG776" s="266"/>
      <c r="AH776" s="114"/>
      <c r="AI776" s="267"/>
      <c r="AJ776" s="267"/>
      <c r="AL776" s="267"/>
    </row>
    <row r="777" spans="2:39" s="100" customFormat="1" ht="17.5" customHeight="1" x14ac:dyDescent="0.65">
      <c r="B777" s="265"/>
      <c r="C777" s="114"/>
      <c r="J777" s="265"/>
      <c r="AG777" s="266"/>
      <c r="AH777" s="114"/>
      <c r="AI777" s="267"/>
      <c r="AJ777" s="267"/>
      <c r="AL777" s="267"/>
    </row>
    <row r="778" spans="2:39" ht="17.5" customHeight="1" x14ac:dyDescent="0.65">
      <c r="B778" s="242"/>
      <c r="C778" s="1"/>
      <c r="E778" s="258"/>
      <c r="J778" s="242"/>
      <c r="AH778" s="1"/>
      <c r="AI778" s="243"/>
      <c r="AJ778" s="243"/>
    </row>
    <row r="779" spans="2:39" x14ac:dyDescent="0.65">
      <c r="B779" s="219"/>
      <c r="C779" s="1"/>
      <c r="AH779" s="249">
        <v>1</v>
      </c>
    </row>
    <row r="780" spans="2:39" s="241" customFormat="1" ht="5.05" customHeight="1" x14ac:dyDescent="0.65">
      <c r="B780" s="240"/>
      <c r="C780" s="239"/>
      <c r="AG780" s="4"/>
    </row>
    <row r="781" spans="2:39" ht="5.5" customHeight="1" x14ac:dyDescent="0.65">
      <c r="B781" s="4"/>
      <c r="C781" s="1"/>
    </row>
    <row r="782" spans="2:39" x14ac:dyDescent="0.65">
      <c r="B782">
        <f>SUM(B2:B781)</f>
        <v>21914</v>
      </c>
      <c r="C782" s="1" t="s">
        <v>348</v>
      </c>
      <c r="D782" s="26">
        <f t="shared" ref="D782:J782" si="637">SUM(D2:D781)</f>
        <v>4978</v>
      </c>
      <c r="E782" s="26">
        <f t="shared" si="637"/>
        <v>5052</v>
      </c>
      <c r="F782" s="26">
        <f t="shared" si="637"/>
        <v>1615</v>
      </c>
      <c r="G782">
        <f t="shared" si="637"/>
        <v>1027</v>
      </c>
      <c r="H782">
        <f t="shared" si="637"/>
        <v>1679</v>
      </c>
      <c r="I782" s="26">
        <f t="shared" si="637"/>
        <v>2111</v>
      </c>
      <c r="J782" s="26">
        <f t="shared" si="637"/>
        <v>5452</v>
      </c>
      <c r="K782">
        <f t="shared" ref="K782:AF782" si="638">SUM(K2:K781)</f>
        <v>986</v>
      </c>
      <c r="L782">
        <f t="shared" si="638"/>
        <v>16</v>
      </c>
      <c r="M782">
        <f t="shared" si="638"/>
        <v>119</v>
      </c>
      <c r="N782">
        <f t="shared" si="638"/>
        <v>109</v>
      </c>
      <c r="O782" s="26">
        <f t="shared" si="638"/>
        <v>490</v>
      </c>
      <c r="P782">
        <f t="shared" si="638"/>
        <v>22</v>
      </c>
      <c r="Q782">
        <f t="shared" si="638"/>
        <v>26</v>
      </c>
      <c r="R782">
        <f t="shared" si="638"/>
        <v>222</v>
      </c>
      <c r="S782">
        <f t="shared" si="638"/>
        <v>147</v>
      </c>
      <c r="T782">
        <f t="shared" si="638"/>
        <v>132</v>
      </c>
      <c r="U782">
        <f t="shared" si="638"/>
        <v>152</v>
      </c>
      <c r="V782">
        <f t="shared" si="638"/>
        <v>319</v>
      </c>
      <c r="W782">
        <f t="shared" si="638"/>
        <v>35</v>
      </c>
      <c r="X782">
        <f t="shared" si="638"/>
        <v>75</v>
      </c>
      <c r="Y782">
        <f t="shared" si="638"/>
        <v>263</v>
      </c>
      <c r="Z782">
        <f t="shared" si="638"/>
        <v>282</v>
      </c>
      <c r="AA782">
        <f t="shared" si="638"/>
        <v>1</v>
      </c>
      <c r="AB782">
        <f t="shared" si="638"/>
        <v>540</v>
      </c>
      <c r="AC782">
        <f t="shared" si="638"/>
        <v>76</v>
      </c>
      <c r="AD782">
        <f t="shared" si="638"/>
        <v>802</v>
      </c>
      <c r="AF782">
        <f t="shared" si="638"/>
        <v>632</v>
      </c>
      <c r="AM782" s="243"/>
    </row>
    <row r="783" spans="2:39" x14ac:dyDescent="0.65">
      <c r="C783" s="1"/>
    </row>
    <row r="784" spans="2:39" ht="5.05" customHeight="1" x14ac:dyDescent="0.65">
      <c r="C784" s="1"/>
    </row>
    <row r="787" spans="2:11" x14ac:dyDescent="0.65">
      <c r="B787" s="219"/>
      <c r="K78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8" zoomScale="70" zoomScaleNormal="70" workbookViewId="0">
      <selection activeCell="T44" sqref="T44"/>
    </sheetView>
  </sheetViews>
  <sheetFormatPr defaultRowHeight="18.45" x14ac:dyDescent="0.65"/>
  <cols>
    <col min="1" max="1" width="1.140625" customWidth="1"/>
  </cols>
  <sheetData>
    <row r="35" spans="21:21" x14ac:dyDescent="0.65">
      <c r="U35">
        <v>1</v>
      </c>
    </row>
    <row r="54" spans="18:29" x14ac:dyDescent="0.65">
      <c r="T54" t="s">
        <v>554</v>
      </c>
      <c r="AC54" s="260"/>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21"/>
  <sheetViews>
    <sheetView topLeftCell="A2" workbookViewId="0">
      <pane xSplit="2" ySplit="2" topLeftCell="C810" activePane="bottomRight" state="frozen"/>
      <selection activeCell="O24" sqref="O24"/>
      <selection pane="topRight" activeCell="O24" sqref="O24"/>
      <selection pane="bottomLeft" activeCell="O24" sqref="O24"/>
      <selection pane="bottomRight" activeCell="O817" sqref="O817"/>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100" customWidth="1"/>
    <col min="13" max="14" width="4.85546875" customWidth="1"/>
    <col min="15" max="15" width="6.640625" bestFit="1" customWidth="1"/>
    <col min="16" max="16" width="8.5" bestFit="1" customWidth="1"/>
    <col min="17" max="17" width="4.85546875" bestFit="1" customWidth="1"/>
    <col min="18" max="18" width="4.85546875" style="245" customWidth="1"/>
    <col min="19" max="19" width="4.5703125" bestFit="1" customWidth="1"/>
    <col min="20" max="20" width="5.640625" bestFit="1" customWidth="1"/>
    <col min="21" max="21" width="13.7109375" bestFit="1" customWidth="1"/>
    <col min="22" max="23" width="10.5" customWidth="1"/>
    <col min="24" max="24" width="10.5" style="44" customWidth="1"/>
    <col min="25" max="25" width="10.5" customWidth="1"/>
    <col min="26" max="26" width="10.5" style="44" customWidth="1"/>
  </cols>
  <sheetData>
    <row r="3" spans="1:26" x14ac:dyDescent="0.65">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65">
      <c r="A4">
        <v>1</v>
      </c>
      <c r="C4" t="s">
        <v>184</v>
      </c>
      <c r="D4" t="s">
        <v>185</v>
      </c>
      <c r="E4">
        <v>24</v>
      </c>
      <c r="G4" s="1">
        <v>44026</v>
      </c>
      <c r="I4">
        <v>0</v>
      </c>
      <c r="K4">
        <v>73</v>
      </c>
      <c r="N4">
        <v>3</v>
      </c>
      <c r="T4">
        <v>0</v>
      </c>
      <c r="U4" s="1"/>
      <c r="X4" s="44">
        <v>76</v>
      </c>
    </row>
    <row r="5" spans="1:26" x14ac:dyDescent="0.65">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65">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65">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65">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65">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65">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65">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65">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65">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65">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65">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65">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65">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65">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65">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65">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65">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65">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65">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65">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65">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65">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65">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65">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65">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65">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65">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65">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65">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65">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65">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65">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65">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65">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65">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65">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65">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65">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65">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65">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65">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65">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65">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65">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65">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65">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65">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65">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65">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65">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65">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65">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65">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65">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65">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65">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65">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65">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65">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65">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65">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65">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65">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65">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65">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65">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65">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65">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65">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65">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65">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65">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65">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65">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65">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65">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65">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65">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65">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65">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65">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65">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65">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65">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65">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65">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65">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65">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65">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65">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65">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65">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65">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65">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65">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65">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65">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65">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65">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65">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65">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65">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65">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65">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65">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65">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65">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65">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65">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65">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65">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65">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65">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65">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65">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65">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65">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65">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65">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65">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65">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3.15" x14ac:dyDescent="0.65">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3.15" x14ac:dyDescent="0.65">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3.15" x14ac:dyDescent="0.65">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3.15" x14ac:dyDescent="0.65">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3.15" x14ac:dyDescent="0.65">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3.15" x14ac:dyDescent="0.65">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3.15" x14ac:dyDescent="0.65">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3.15" x14ac:dyDescent="0.65">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3.15" x14ac:dyDescent="0.65">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3.15" x14ac:dyDescent="0.65">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3.15" x14ac:dyDescent="0.65">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3.15" x14ac:dyDescent="0.65">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3.15" x14ac:dyDescent="0.65">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3.15" x14ac:dyDescent="0.65">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3.15" x14ac:dyDescent="0.65">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3.15" x14ac:dyDescent="0.65">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3.15" x14ac:dyDescent="0.65">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3.15" x14ac:dyDescent="0.65">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3.15" x14ac:dyDescent="0.65">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3.15" x14ac:dyDescent="0.65">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3.15" x14ac:dyDescent="0.65">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3.15" x14ac:dyDescent="0.65">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3.15" x14ac:dyDescent="0.65">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3.15" x14ac:dyDescent="0.65">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3.15" x14ac:dyDescent="0.65">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3.15" x14ac:dyDescent="0.65">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3.15" x14ac:dyDescent="0.65">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3.15" x14ac:dyDescent="0.65">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3.15" x14ac:dyDescent="0.65">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3.15" x14ac:dyDescent="0.65">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3.15" x14ac:dyDescent="0.65">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3.15" x14ac:dyDescent="0.65">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3.15" x14ac:dyDescent="0.65">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3.15" x14ac:dyDescent="0.65">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3.15" x14ac:dyDescent="0.65">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3.15" x14ac:dyDescent="0.65">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3.15" x14ac:dyDescent="0.65">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3.15" x14ac:dyDescent="0.65">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3.15" x14ac:dyDescent="0.65">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3.15" x14ac:dyDescent="0.65">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3.15" x14ac:dyDescent="0.65">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3.15" x14ac:dyDescent="0.65">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3.15" x14ac:dyDescent="0.65">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3.15" x14ac:dyDescent="0.65">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3.15" x14ac:dyDescent="0.65">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3.15" x14ac:dyDescent="0.65">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3.15" x14ac:dyDescent="0.65">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3.15" x14ac:dyDescent="0.65">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3.15" x14ac:dyDescent="0.65">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3.15" x14ac:dyDescent="0.65">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3.15" x14ac:dyDescent="0.65">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3.15" x14ac:dyDescent="0.65">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3.15" x14ac:dyDescent="0.65">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3.15" x14ac:dyDescent="0.65">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3.15" x14ac:dyDescent="0.65">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3.15" x14ac:dyDescent="0.65">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3.15" x14ac:dyDescent="0.65">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3.15" x14ac:dyDescent="0.65">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3.15" x14ac:dyDescent="0.65">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3.15" x14ac:dyDescent="0.65">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3.15" x14ac:dyDescent="0.65">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3.15" x14ac:dyDescent="0.65">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3.15" x14ac:dyDescent="0.65">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3.15" x14ac:dyDescent="0.65">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3.15" x14ac:dyDescent="0.65">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3.15" x14ac:dyDescent="0.65">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3.15" x14ac:dyDescent="0.65">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3.15" x14ac:dyDescent="0.65">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3.15" x14ac:dyDescent="0.65">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3.15" x14ac:dyDescent="0.65">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3.15" x14ac:dyDescent="0.65">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3.15" x14ac:dyDescent="0.65">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3.15" x14ac:dyDescent="0.65">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3.15" x14ac:dyDescent="0.65">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3.15" x14ac:dyDescent="0.65">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3.15" x14ac:dyDescent="0.65">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3.15" x14ac:dyDescent="0.65">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3.15" x14ac:dyDescent="0.65">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3.15" x14ac:dyDescent="0.65">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3.15" x14ac:dyDescent="0.65">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3.15" x14ac:dyDescent="0.65">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3.15" x14ac:dyDescent="0.65">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3.15" x14ac:dyDescent="0.65">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3.15" x14ac:dyDescent="0.65">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3.15" x14ac:dyDescent="0.65">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3.15" x14ac:dyDescent="0.65">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3.15" x14ac:dyDescent="0.65">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3.15" x14ac:dyDescent="0.65">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3.15" x14ac:dyDescent="0.65">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3.15" x14ac:dyDescent="0.65">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3.15" x14ac:dyDescent="0.65">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3.15" x14ac:dyDescent="0.65">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3.15" x14ac:dyDescent="0.65">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3.15" x14ac:dyDescent="0.65">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3.15" x14ac:dyDescent="0.65">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3.15" x14ac:dyDescent="0.65">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3.15" x14ac:dyDescent="0.65">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3.15" x14ac:dyDescent="0.65">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3.15" x14ac:dyDescent="0.65">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3.15" x14ac:dyDescent="0.65">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3.15" x14ac:dyDescent="0.65">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3.15" x14ac:dyDescent="0.65">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3.15" x14ac:dyDescent="0.65">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3.15" x14ac:dyDescent="0.65">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3.15" x14ac:dyDescent="0.65">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3.15" x14ac:dyDescent="0.65">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3.15" x14ac:dyDescent="0.65">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3.15" x14ac:dyDescent="0.65">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3.15" x14ac:dyDescent="0.65">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3.15" x14ac:dyDescent="0.65">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3.15" x14ac:dyDescent="0.65">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3.15" x14ac:dyDescent="0.65">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3.15" x14ac:dyDescent="0.65">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3.15" x14ac:dyDescent="0.65">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3.15" x14ac:dyDescent="0.65">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3.15" x14ac:dyDescent="0.65">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3.15" x14ac:dyDescent="0.65">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3.15" x14ac:dyDescent="0.65">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3.15" x14ac:dyDescent="0.65">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3.15" x14ac:dyDescent="0.65">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3.15" x14ac:dyDescent="0.65">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3.15" x14ac:dyDescent="0.65">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3.15" x14ac:dyDescent="0.65">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3.15" x14ac:dyDescent="0.65">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3.15" x14ac:dyDescent="0.65">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3.15" x14ac:dyDescent="0.65">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3.15" x14ac:dyDescent="0.65">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3.15" x14ac:dyDescent="0.65">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3.15" x14ac:dyDescent="0.65">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3.15" x14ac:dyDescent="0.65">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3.15" x14ac:dyDescent="0.65">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3.15" x14ac:dyDescent="0.65">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3.15" x14ac:dyDescent="0.65">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3.15" x14ac:dyDescent="0.65">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3.15" x14ac:dyDescent="0.65">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3.15" x14ac:dyDescent="0.65">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3.15" x14ac:dyDescent="0.65">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3.15" x14ac:dyDescent="0.65">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3.15" x14ac:dyDescent="0.65">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3.15" x14ac:dyDescent="0.65">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3.15" x14ac:dyDescent="0.65">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3.15" x14ac:dyDescent="0.65">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3.15" x14ac:dyDescent="0.65">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3.15" x14ac:dyDescent="0.65">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3.15" x14ac:dyDescent="0.65">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3.15" x14ac:dyDescent="0.65">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3.15" x14ac:dyDescent="0.65">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3.15" x14ac:dyDescent="0.65">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3.15" x14ac:dyDescent="0.65">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3.15" x14ac:dyDescent="0.65">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3.15" x14ac:dyDescent="0.65">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3.15" x14ac:dyDescent="0.65">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3.15" x14ac:dyDescent="0.65">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3.15" x14ac:dyDescent="0.65">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3.15" x14ac:dyDescent="0.65">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3.15" x14ac:dyDescent="0.65">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3.15" x14ac:dyDescent="0.65">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3.15" x14ac:dyDescent="0.65">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3.15" x14ac:dyDescent="0.65">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3.15" x14ac:dyDescent="0.65">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3.15" x14ac:dyDescent="0.65">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3.15" x14ac:dyDescent="0.65">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3.15" x14ac:dyDescent="0.65">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3.15" x14ac:dyDescent="0.65">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3.15" x14ac:dyDescent="0.65">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3.15" x14ac:dyDescent="0.65">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3.15" x14ac:dyDescent="0.65">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3.15" x14ac:dyDescent="0.65">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3.15" x14ac:dyDescent="0.65">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3.15" x14ac:dyDescent="0.65">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3.15" x14ac:dyDescent="0.65">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3.15" x14ac:dyDescent="0.65">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3.15" x14ac:dyDescent="0.65">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3.15" x14ac:dyDescent="0.65">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3.15" x14ac:dyDescent="0.65">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3.15" x14ac:dyDescent="0.65">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3.15" x14ac:dyDescent="0.65">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3.15" x14ac:dyDescent="0.65">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3.15" x14ac:dyDescent="0.65">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3.15" x14ac:dyDescent="0.65">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3.15" x14ac:dyDescent="0.65">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3.15" x14ac:dyDescent="0.65">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3.15" x14ac:dyDescent="0.65">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3.15" x14ac:dyDescent="0.65">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3.15" x14ac:dyDescent="0.65">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3.15" x14ac:dyDescent="0.65">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3.15" x14ac:dyDescent="0.65">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3.15" x14ac:dyDescent="0.65">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3.15" x14ac:dyDescent="0.65">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3.15" x14ac:dyDescent="0.65">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3.15" x14ac:dyDescent="0.65">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3.15" x14ac:dyDescent="0.65">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3.15" x14ac:dyDescent="0.65">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3.15" x14ac:dyDescent="0.65">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3.15" x14ac:dyDescent="0.65">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3.15" x14ac:dyDescent="0.65">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3.15" x14ac:dyDescent="0.65">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3.15" x14ac:dyDescent="0.65">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3.15" x14ac:dyDescent="0.65">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3.15" x14ac:dyDescent="0.65">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3.15" x14ac:dyDescent="0.65">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3.15" x14ac:dyDescent="0.65">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3.15" x14ac:dyDescent="0.65">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3.15" x14ac:dyDescent="0.65">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3.15" x14ac:dyDescent="0.65">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3.15" x14ac:dyDescent="0.65">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3.15" x14ac:dyDescent="0.65">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3.15" x14ac:dyDescent="0.65">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3.15" x14ac:dyDescent="0.65">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3.15" x14ac:dyDescent="0.65">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3.15" x14ac:dyDescent="0.65">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3.15" x14ac:dyDescent="0.65">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3.15" x14ac:dyDescent="0.65">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3.15" x14ac:dyDescent="0.65">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3.15" x14ac:dyDescent="0.65">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3.15" x14ac:dyDescent="0.65">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3.15" x14ac:dyDescent="0.65">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3.15" x14ac:dyDescent="0.65">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3.15" x14ac:dyDescent="0.65">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3.15" x14ac:dyDescent="0.65">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3.15" x14ac:dyDescent="0.65">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3.15" x14ac:dyDescent="0.65">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3.15" x14ac:dyDescent="0.65">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3.15" x14ac:dyDescent="0.65">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3.15" x14ac:dyDescent="0.65">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3.15" x14ac:dyDescent="0.65">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3.15" x14ac:dyDescent="0.65">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3.15" x14ac:dyDescent="0.65">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3.15" x14ac:dyDescent="0.65">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3.15" x14ac:dyDescent="0.65">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3.15" x14ac:dyDescent="0.65">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3.15" x14ac:dyDescent="0.65">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65">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65">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65">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65">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65">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65">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65">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65">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65">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65">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65">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65">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65">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65">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65">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65">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65">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65">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65">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65">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65">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65">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65">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65">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65">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65">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65">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65">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65">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65">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65">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65">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65">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65">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65">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65">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65">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65">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65">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65">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65">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65">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65">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65">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65">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65">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65">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65">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65">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65">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65">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65">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65">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65">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65">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65">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65">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65">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65">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65">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65">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65">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65">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65">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65">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65">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65">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65">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65">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65">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65">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65">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65">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65">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65">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65">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65">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65">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65">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65">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65">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65">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65">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65">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65">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65">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65">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65">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65">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65">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65">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65">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65">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65">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65">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65">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65">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65">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65">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65">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65">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65">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65">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65">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65">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65">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65">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65">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65">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65">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65">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65">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65">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65">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65">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65">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65">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65">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65">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65">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65">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65">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65">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65">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65">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65">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65">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65">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65">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65">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65">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65">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65">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65">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65">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65">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65">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65">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65">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65">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65">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65">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65">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65">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65">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65">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65">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65">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65">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65">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65">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65">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65">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65">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65">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65">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65">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65">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65">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65">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65">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65">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65">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65">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65">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65">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65">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65">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65">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65">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65">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65">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65">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65">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65">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65">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65">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65">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65">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65">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65">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65">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65">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65">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65">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65">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65">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65">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65">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65">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65">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65">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65">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65">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65">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65">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65">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65">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65">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65">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65">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65">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65">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65">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65">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65">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65">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65">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65">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65">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65">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65">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65">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65">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65">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65">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65">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65">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65">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65">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65">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65">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65">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65">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65">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65">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65">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65">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65">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65">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65">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65">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65">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65">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65">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65">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65">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65">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65">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65">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65">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65">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65">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65">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65">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65">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65">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65">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65">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65">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65">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65">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65">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65">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65">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65">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65">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65">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65">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65">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65">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65">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65">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65">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65">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65">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65">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65">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65">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65">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65">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65">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65">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65">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65">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65">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65">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65">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65">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65">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65">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65">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65">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65">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65">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65">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65">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65">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65">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65">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65">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65">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65">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65">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65">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65">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65">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65">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65">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65">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65">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65">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65">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65">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65">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65">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65">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65">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65">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65">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65">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65">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65">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65">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65">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65">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65">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65">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65">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65">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65">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65">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65">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65">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65">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65">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65">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65">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65">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65">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65">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65">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65">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65">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65">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65">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65">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65">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65">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65">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65">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65">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65">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65">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65">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65">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65">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65">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65">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65">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65">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65">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65">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65">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65">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65">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65">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65">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65">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65">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65">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65">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65">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65">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65">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65">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65">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65">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65">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65">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65">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65">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65">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65">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65">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65">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65">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65">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65">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65">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65">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65">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65">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65">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65">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65">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65">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65">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65">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65">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65">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65">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65">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65">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65">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65">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65">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65">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65">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65">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65">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65">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65">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65">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65">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65">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65">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65">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65">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65">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65">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65">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65">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65">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65">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65">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65">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65">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65">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65">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65">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65">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65">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65">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65">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65">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65">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65">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65">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65">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65">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65">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65">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65">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65">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65">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65">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65">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65">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65">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65">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65">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65">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65">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65">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65">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65">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65">
      <c r="A805">
        <f t="shared" ref="A805:A816" si="1145">+A804+1</f>
        <v>807</v>
      </c>
      <c r="B805" s="228"/>
      <c r="C805" s="44"/>
      <c r="D805" t="s">
        <v>333</v>
      </c>
      <c r="E805">
        <v>24</v>
      </c>
      <c r="F805">
        <f t="shared" ref="F805:F816"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65">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65">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65">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65">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65">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65">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65">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6.05" customHeight="1" x14ac:dyDescent="0.65">
      <c r="A813">
        <f t="shared" si="1145"/>
        <v>815</v>
      </c>
      <c r="B813" s="228"/>
      <c r="C813" s="44"/>
      <c r="D813" t="s">
        <v>341</v>
      </c>
      <c r="E813">
        <v>24</v>
      </c>
      <c r="F813">
        <f t="shared" si="1146"/>
        <v>720</v>
      </c>
      <c r="G813" s="1">
        <v>44833</v>
      </c>
      <c r="H813" s="272">
        <v>0</v>
      </c>
      <c r="I813" s="227">
        <f t="shared" ref="I813" si="1247">+I811+H813</f>
        <v>1164</v>
      </c>
      <c r="J813" s="119"/>
      <c r="K813" s="232">
        <f t="shared" ref="K813" si="1248">+K811+J813</f>
        <v>977</v>
      </c>
      <c r="L813" s="232">
        <f t="shared" ref="L813" si="1249">+L811+J813</f>
        <v>78</v>
      </c>
      <c r="M813" s="4"/>
      <c r="N813" s="232">
        <f t="shared" ref="N813" si="1250">+N811+M813</f>
        <v>3</v>
      </c>
      <c r="O813" s="273">
        <v>28</v>
      </c>
      <c r="P813" s="119"/>
      <c r="Q813" s="5"/>
      <c r="R813" s="248">
        <f t="shared" ref="R813" si="1251">+R811+Q813</f>
        <v>352</v>
      </c>
      <c r="S813" s="218">
        <f t="shared" ref="S813" si="1252">+S811+Q813</f>
        <v>591</v>
      </c>
      <c r="T813" s="233">
        <f t="shared" ref="T813" si="1253">+T811+O813-P813-Q813</f>
        <v>2052</v>
      </c>
      <c r="U813" s="250">
        <f t="shared" ref="U813" si="1254">+G813</f>
        <v>44833</v>
      </c>
      <c r="V813" s="4">
        <f t="shared" ref="V813" si="1255">+H813</f>
        <v>0</v>
      </c>
      <c r="W813" s="26">
        <f t="shared" ref="W813" si="1256">+I813</f>
        <v>1164</v>
      </c>
      <c r="X813" s="233">
        <f t="shared" ref="X813" si="1257">+X811+V813-J813</f>
        <v>183</v>
      </c>
      <c r="Y813" s="4">
        <f t="shared" ref="Y813" si="1258">+O813</f>
        <v>28</v>
      </c>
      <c r="Z813" s="230">
        <f t="shared" ref="Z813" si="1259">+Z811+Y813-P813-Q813</f>
        <v>2052</v>
      </c>
    </row>
    <row r="814" spans="1:26" ht="26.05" customHeight="1" x14ac:dyDescent="0.65">
      <c r="A814">
        <f t="shared" si="1145"/>
        <v>816</v>
      </c>
      <c r="B814" s="228"/>
      <c r="C814" s="44"/>
      <c r="D814" t="s">
        <v>342</v>
      </c>
      <c r="E814">
        <v>24</v>
      </c>
      <c r="F814">
        <f t="shared" si="1146"/>
        <v>721</v>
      </c>
      <c r="G814" s="1">
        <v>44834</v>
      </c>
      <c r="H814" s="272">
        <v>0</v>
      </c>
      <c r="I814" s="227">
        <f t="shared" ref="I814" si="1260">+I812+H814</f>
        <v>1165</v>
      </c>
      <c r="J814" s="119"/>
      <c r="K814" s="232">
        <f t="shared" ref="K814" si="1261">+K812+J814</f>
        <v>977</v>
      </c>
      <c r="L814" s="232">
        <f t="shared" ref="L814" si="1262">+L812+J814</f>
        <v>78</v>
      </c>
      <c r="M814" s="4"/>
      <c r="N814" s="232">
        <f t="shared" ref="N814" si="1263">+N812+M814</f>
        <v>3</v>
      </c>
      <c r="O814" s="273">
        <v>30</v>
      </c>
      <c r="P814" s="119"/>
      <c r="Q814" s="5"/>
      <c r="R814" s="248">
        <f t="shared" ref="R814" si="1264">+R812+Q814</f>
        <v>352</v>
      </c>
      <c r="S814" s="218">
        <f t="shared" ref="S814" si="1265">+S812+Q814</f>
        <v>591</v>
      </c>
      <c r="T814" s="233">
        <f t="shared" ref="T814" si="1266">+T812+O814-P814-Q814</f>
        <v>2064</v>
      </c>
      <c r="U814" s="250">
        <f t="shared" ref="U814" si="1267">+G814</f>
        <v>44834</v>
      </c>
      <c r="V814" s="4">
        <f t="shared" ref="V814" si="1268">+H814</f>
        <v>0</v>
      </c>
      <c r="W814" s="26">
        <f t="shared" ref="W814" si="1269">+I814</f>
        <v>1165</v>
      </c>
      <c r="X814" s="233">
        <f t="shared" ref="X814" si="1270">+X812+V814-J814</f>
        <v>184</v>
      </c>
      <c r="Y814" s="4">
        <f t="shared" ref="Y814" si="1271">+O814</f>
        <v>30</v>
      </c>
      <c r="Z814" s="230">
        <f t="shared" ref="Z814" si="1272">+Z812+Y814-P814-Q814</f>
        <v>2064</v>
      </c>
    </row>
    <row r="815" spans="1:26" ht="26.05" customHeight="1" x14ac:dyDescent="0.65">
      <c r="A815">
        <f t="shared" si="1145"/>
        <v>817</v>
      </c>
      <c r="B815" s="228"/>
      <c r="C815" s="44"/>
      <c r="D815" t="s">
        <v>343</v>
      </c>
      <c r="E815">
        <v>24</v>
      </c>
      <c r="F815">
        <f t="shared" si="1146"/>
        <v>721</v>
      </c>
      <c r="G815" s="1">
        <v>44835</v>
      </c>
      <c r="H815" s="272">
        <v>0</v>
      </c>
      <c r="I815" s="227">
        <f t="shared" ref="I815" si="1273">+I813+H815</f>
        <v>1164</v>
      </c>
      <c r="J815" s="119"/>
      <c r="K815" s="232">
        <f t="shared" ref="K815" si="1274">+K813+J815</f>
        <v>977</v>
      </c>
      <c r="L815" s="232">
        <f t="shared" ref="L815" si="1275">+L813+J815</f>
        <v>78</v>
      </c>
      <c r="M815" s="4"/>
      <c r="N815" s="232">
        <f t="shared" ref="N815" si="1276">+N813+M815</f>
        <v>3</v>
      </c>
      <c r="O815" s="273">
        <v>30</v>
      </c>
      <c r="P815" s="119"/>
      <c r="Q815" s="5"/>
      <c r="R815" s="248">
        <f t="shared" ref="R815" si="1277">+R813+Q815</f>
        <v>352</v>
      </c>
      <c r="S815" s="218">
        <f t="shared" ref="S815" si="1278">+S813+Q815</f>
        <v>591</v>
      </c>
      <c r="T815" s="233">
        <f t="shared" ref="T815" si="1279">+T813+O815-P815-Q815</f>
        <v>2082</v>
      </c>
      <c r="U815" s="250">
        <f t="shared" ref="U815" si="1280">+G815</f>
        <v>44835</v>
      </c>
      <c r="V815" s="4">
        <f t="shared" ref="V815" si="1281">+H815</f>
        <v>0</v>
      </c>
      <c r="W815" s="26">
        <f t="shared" ref="W815" si="1282">+I815</f>
        <v>1164</v>
      </c>
      <c r="X815" s="233">
        <f t="shared" ref="X815" si="1283">+X813+V815-J815</f>
        <v>183</v>
      </c>
      <c r="Y815" s="4">
        <f t="shared" ref="Y815" si="1284">+O815</f>
        <v>30</v>
      </c>
      <c r="Z815" s="230">
        <f t="shared" ref="Z815" si="1285">+Z813+Y815-P815-Q815</f>
        <v>2082</v>
      </c>
    </row>
    <row r="816" spans="1:26" ht="26.05" customHeight="1" x14ac:dyDescent="0.65">
      <c r="A816">
        <f t="shared" si="1145"/>
        <v>818</v>
      </c>
      <c r="B816" s="228"/>
      <c r="C816" s="44"/>
      <c r="D816" t="s">
        <v>344</v>
      </c>
      <c r="E816">
        <v>24</v>
      </c>
      <c r="F816">
        <f t="shared" si="1146"/>
        <v>722</v>
      </c>
      <c r="G816" s="1">
        <v>44836</v>
      </c>
      <c r="H816" s="272">
        <v>0</v>
      </c>
      <c r="I816" s="227">
        <f t="shared" ref="I816" si="1286">+I814+H816</f>
        <v>1165</v>
      </c>
      <c r="J816" s="119"/>
      <c r="K816" s="232">
        <f t="shared" ref="K816" si="1287">+K814+J816</f>
        <v>977</v>
      </c>
      <c r="L816" s="232">
        <f t="shared" ref="L816" si="1288">+L814+J816</f>
        <v>78</v>
      </c>
      <c r="M816" s="4"/>
      <c r="N816" s="232">
        <f t="shared" ref="N816" si="1289">+N814+M816</f>
        <v>3</v>
      </c>
      <c r="O816" s="273">
        <v>33</v>
      </c>
      <c r="P816" s="119"/>
      <c r="Q816" s="5"/>
      <c r="R816" s="248">
        <f t="shared" ref="R816" si="1290">+R814+Q816</f>
        <v>352</v>
      </c>
      <c r="S816" s="218">
        <f t="shared" ref="S816" si="1291">+S814+Q816</f>
        <v>591</v>
      </c>
      <c r="T816" s="233">
        <f t="shared" ref="T816" si="1292">+T814+O816-P816-Q816</f>
        <v>2097</v>
      </c>
      <c r="U816" s="250">
        <f t="shared" ref="U816" si="1293">+G816</f>
        <v>44836</v>
      </c>
      <c r="V816" s="4">
        <f t="shared" ref="V816" si="1294">+H816</f>
        <v>0</v>
      </c>
      <c r="W816" s="26">
        <f t="shared" ref="W816" si="1295">+I816</f>
        <v>1165</v>
      </c>
      <c r="X816" s="233">
        <f t="shared" ref="X816" si="1296">+X814+V816-J816</f>
        <v>184</v>
      </c>
      <c r="Y816" s="4">
        <f t="shared" ref="Y816" si="1297">+O816</f>
        <v>33</v>
      </c>
      <c r="Z816" s="230">
        <f t="shared" ref="Z816" si="1298">+Z814+Y816-P816-Q816</f>
        <v>2097</v>
      </c>
    </row>
    <row r="817" spans="2:26" ht="25.5" customHeight="1" x14ac:dyDescent="0.65">
      <c r="B817" s="228"/>
      <c r="C817" s="44"/>
      <c r="G817" s="1"/>
      <c r="H817" s="272"/>
      <c r="I817" s="227"/>
      <c r="J817" s="119"/>
      <c r="K817" s="232"/>
      <c r="L817" s="232"/>
      <c r="M817" s="4"/>
      <c r="N817" s="232"/>
      <c r="O817" s="273"/>
      <c r="P817" s="119"/>
      <c r="Q817" s="5"/>
      <c r="R817" s="248"/>
      <c r="S817" s="218"/>
      <c r="T817" s="233"/>
      <c r="U817" s="250"/>
      <c r="V817" s="4"/>
      <c r="W817" s="26"/>
      <c r="X817" s="233"/>
      <c r="Y817" s="4"/>
      <c r="Z817" s="230"/>
    </row>
    <row r="818" spans="2:26" ht="24" customHeight="1" x14ac:dyDescent="0.65">
      <c r="B818" s="228"/>
      <c r="C818" s="44"/>
      <c r="G818" s="1"/>
      <c r="H818" s="119"/>
      <c r="I818" s="227"/>
      <c r="J818" s="119"/>
      <c r="K818" s="232"/>
      <c r="L818" s="271"/>
      <c r="M818" s="4"/>
      <c r="N818" s="232"/>
      <c r="O818" s="119"/>
      <c r="P818" s="119"/>
      <c r="Q818" s="5"/>
      <c r="R818" s="248"/>
      <c r="S818" s="218"/>
      <c r="T818" s="233"/>
      <c r="U818" s="250"/>
      <c r="V818" s="4"/>
      <c r="W818" s="26"/>
      <c r="X818" s="233"/>
      <c r="Y818" s="4"/>
      <c r="Z818" s="230"/>
    </row>
    <row r="819" spans="2:26" ht="24" customHeight="1" x14ac:dyDescent="0.65">
      <c r="B819" s="228"/>
      <c r="C819" s="44"/>
      <c r="G819" s="1"/>
      <c r="H819" s="119"/>
      <c r="I819" s="227"/>
      <c r="J819" s="119"/>
      <c r="K819" s="232"/>
      <c r="L819" s="271"/>
      <c r="M819" s="4"/>
      <c r="N819" s="232"/>
      <c r="O819" s="119"/>
      <c r="P819" s="119"/>
      <c r="Q819" s="5"/>
      <c r="R819" s="248"/>
      <c r="S819" s="218"/>
      <c r="T819" s="233"/>
      <c r="U819" s="250"/>
      <c r="V819" s="4"/>
      <c r="W819" s="26"/>
      <c r="X819" s="233"/>
      <c r="Y819" s="4"/>
      <c r="Z819" s="230"/>
    </row>
    <row r="820" spans="2:26" x14ac:dyDescent="0.65">
      <c r="B820" s="228"/>
      <c r="C820" s="44"/>
      <c r="G820" s="1"/>
      <c r="H820" s="44"/>
      <c r="J820" s="44"/>
      <c r="K820" s="256"/>
      <c r="L820" s="256"/>
      <c r="N820" s="256"/>
      <c r="O820" s="44"/>
      <c r="Q820" s="34"/>
      <c r="R820" s="257"/>
      <c r="S820" s="34"/>
      <c r="T820" s="44"/>
      <c r="U820" s="1"/>
    </row>
    <row r="821" spans="2:26" ht="7.5" customHeight="1" x14ac:dyDescent="0.65"/>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65">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65">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65">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65">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65">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65">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65">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65">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65">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65">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65">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65">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65">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65">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65">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2022-10-04T01:40:57Z</dcterms:modified>
</cp:coreProperties>
</file>