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A8EB380F-5043-4367-8D36-178C558BBB61}"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51" i="2" l="1"/>
  <c r="AE1051" i="2"/>
  <c r="AA1051" i="2"/>
  <c r="Z1051" i="2"/>
  <c r="X1051" i="2"/>
  <c r="W1051" i="2"/>
  <c r="P1051" i="2"/>
  <c r="CU1050" i="5"/>
  <c r="CT1050" i="5"/>
  <c r="CS1050" i="5"/>
  <c r="CR1050" i="5"/>
  <c r="CQ1050" i="5"/>
  <c r="CP1050" i="5"/>
  <c r="CO1050" i="5"/>
  <c r="CN1050" i="5"/>
  <c r="CM1050" i="5"/>
  <c r="CL1050" i="5"/>
  <c r="CK1050" i="5"/>
  <c r="CJ1050" i="5"/>
  <c r="CI1050" i="5"/>
  <c r="CH1050" i="5"/>
  <c r="CG1050" i="5"/>
  <c r="CF1050" i="5"/>
  <c r="CE1050" i="5"/>
  <c r="CD1050" i="5"/>
  <c r="CC1050" i="5"/>
  <c r="CB1050" i="5"/>
  <c r="CA1050" i="5"/>
  <c r="BZ1050" i="5"/>
  <c r="BY1050" i="5"/>
  <c r="BX1050" i="5"/>
  <c r="BW1050" i="5"/>
  <c r="BV1050" i="5"/>
  <c r="BT1050" i="5"/>
  <c r="BS1050" i="5"/>
  <c r="BR1050" i="5"/>
  <c r="BQ1050" i="5"/>
  <c r="BP1050" i="5"/>
  <c r="BM1050" i="5"/>
  <c r="BO1050" i="5" s="1"/>
  <c r="BL1050" i="5"/>
  <c r="BK1050" i="5"/>
  <c r="BJ1050" i="5"/>
  <c r="BN1050" i="5" s="1"/>
  <c r="BH1050" i="5"/>
  <c r="BF1050" i="5"/>
  <c r="BE1050" i="5"/>
  <c r="BD1050" i="5"/>
  <c r="BC1050" i="5"/>
  <c r="BA1050" i="5"/>
  <c r="AZ1050" i="5"/>
  <c r="AX1050" i="5"/>
  <c r="AW1050" i="5"/>
  <c r="Z1050" i="5"/>
  <c r="Y1050" i="5"/>
  <c r="AK813" i="7" l="1"/>
  <c r="AJ813" i="7"/>
  <c r="AH813" i="7"/>
  <c r="J813" i="7"/>
  <c r="B813" i="7" s="1"/>
  <c r="AL813" i="7" s="1"/>
  <c r="AI813" i="7" s="1"/>
  <c r="Y855" i="6"/>
  <c r="V855" i="6"/>
  <c r="U855" i="6"/>
  <c r="AU1050" i="5"/>
  <c r="AS1050" i="5"/>
  <c r="AQ1050" i="5"/>
  <c r="AO1050" i="5"/>
  <c r="AM1050" i="5"/>
  <c r="AK1050" i="5"/>
  <c r="AI1050" i="5"/>
  <c r="AG1050" i="5"/>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BK1049" i="5" l="1"/>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G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AI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CM1046" i="5" l="1"/>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57" i="5"/>
  <c r="AG1058"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66" i="5" l="1"/>
  <c r="AP1066" i="5"/>
  <c r="CS981" i="5"/>
  <c r="AT1066" i="5"/>
  <c r="CO981" i="5"/>
  <c r="AH1066" i="5"/>
  <c r="CT981" i="5"/>
  <c r="AV1066" i="5"/>
  <c r="CM981" i="5"/>
  <c r="AJ1066"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65" i="5" l="1"/>
  <c r="AP1065" i="5"/>
  <c r="AH1065" i="5"/>
  <c r="CG950" i="5"/>
  <c r="AT1065" i="5"/>
  <c r="CH950" i="5"/>
  <c r="AV1065" i="5"/>
  <c r="CM950" i="5"/>
  <c r="AJ1065"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64" i="5" l="1"/>
  <c r="AT1064" i="5"/>
  <c r="AV1064" i="5"/>
  <c r="AP1064" i="5"/>
  <c r="AJ1064" i="5"/>
  <c r="AN1064"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63" i="5"/>
  <c r="BE919" i="5"/>
  <c r="BJ919" i="5" s="1"/>
  <c r="BN919" i="5" s="1"/>
  <c r="BE921" i="5"/>
  <c r="BJ921" i="5" s="1"/>
  <c r="BN921" i="5" s="1"/>
  <c r="BK920" i="5"/>
  <c r="CG920" i="5"/>
  <c r="AP1062"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57"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57"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5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6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63" i="5" l="1"/>
  <c r="CQ889" i="5"/>
  <c r="AJ1063" i="5"/>
  <c r="AT1063" i="5"/>
  <c r="CK889" i="5"/>
  <c r="CS889" i="5"/>
  <c r="AU1057" i="5"/>
  <c r="CJ889" i="5"/>
  <c r="AH1063"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62" i="5" l="1"/>
  <c r="AN1061"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5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62" i="5" l="1"/>
  <c r="AT1062" i="5"/>
  <c r="AV1062" i="5"/>
  <c r="CK858" i="5"/>
  <c r="BV858" i="5"/>
  <c r="AH1062"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5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58" i="5"/>
  <c r="AE839" i="2"/>
  <c r="AA839" i="2"/>
  <c r="Z839" i="2"/>
  <c r="X839" i="2"/>
  <c r="W839" i="2"/>
  <c r="P839" i="2"/>
  <c r="O820" i="7"/>
  <c r="G820"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6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61" i="5" l="1"/>
  <c r="AJ1061" i="5"/>
  <c r="AT1061" i="5"/>
  <c r="AV1059" i="5"/>
  <c r="AV1061" i="5"/>
  <c r="CK828" i="5"/>
  <c r="AJ1059"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6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60" i="5" l="1"/>
  <c r="AT1060" i="5"/>
  <c r="AJ1060" i="5"/>
  <c r="AP1060" i="5"/>
  <c r="AH1060" i="5"/>
  <c r="AV1060" i="5"/>
  <c r="CK797" i="5"/>
  <c r="AJ1058" i="5"/>
  <c r="AV105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57" i="5"/>
  <c r="AJ1057"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5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59" i="5"/>
  <c r="AS581" i="5"/>
  <c r="CU581" i="5" s="1"/>
  <c r="AG581" i="5"/>
  <c r="CK581" i="5" s="1"/>
  <c r="X82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2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2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2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56"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5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57" i="5"/>
  <c r="CL378" i="5" l="1"/>
  <c r="CI378" i="5"/>
  <c r="CE378" i="5"/>
  <c r="CD378" i="5"/>
  <c r="CC378" i="5"/>
  <c r="CB378" i="5"/>
  <c r="CA378" i="5"/>
  <c r="BZ378" i="5"/>
  <c r="BY378" i="5"/>
  <c r="BX378" i="5"/>
  <c r="BT378" i="5"/>
  <c r="BS378" i="5"/>
  <c r="BR378" i="5"/>
  <c r="BQ378" i="5"/>
  <c r="BL378" i="5"/>
  <c r="BM378" i="5"/>
  <c r="BH378" i="5"/>
  <c r="BF378" i="5"/>
  <c r="BB1057"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20"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20" i="7"/>
  <c r="AD820" i="7"/>
  <c r="AB820" i="7"/>
  <c r="Y820" i="7"/>
  <c r="N820" i="7"/>
  <c r="E820"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2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5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5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5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5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0" i="5" l="1"/>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20" i="7"/>
  <c r="T820" i="7"/>
  <c r="R820" i="7"/>
  <c r="Z820" i="7"/>
  <c r="AC82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20" i="7"/>
  <c r="AK371" i="7"/>
  <c r="S820" i="7"/>
  <c r="B371" i="7"/>
  <c r="AL371" i="7" s="1"/>
  <c r="U820"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20" i="7"/>
  <c r="K820" i="7"/>
  <c r="AK392" i="7"/>
  <c r="I820"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50" i="2" l="1"/>
  <c r="H1051"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Y1051" i="2" l="1"/>
  <c r="AB897" i="2"/>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20" i="7"/>
  <c r="AK536" i="7"/>
  <c r="H820" i="7"/>
  <c r="AJ536" i="7"/>
  <c r="B536" i="7"/>
  <c r="AL536" i="7" s="1"/>
  <c r="L820"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I1034" i="2"/>
  <c r="AB1034" i="2"/>
  <c r="AB1033" i="2"/>
  <c r="I1033" i="2"/>
  <c r="W584" i="6"/>
  <c r="I585" i="6"/>
  <c r="M1051" i="2" l="1"/>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AB1051" i="2" l="1"/>
  <c r="I1051" i="2"/>
  <c r="W586" i="6"/>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20" i="7"/>
  <c r="B573" i="7"/>
  <c r="AL573" i="7" s="1"/>
  <c r="AK573" i="7"/>
  <c r="B820"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5" i="6" s="1"/>
  <c r="W850" i="6"/>
  <c r="I852" i="6"/>
  <c r="W852" i="6" l="1"/>
  <c r="I854" i="6"/>
  <c r="W854" i="6" s="1"/>
</calcChain>
</file>

<file path=xl/sharedStrings.xml><?xml version="1.0" encoding="utf-8"?>
<sst xmlns="http://schemas.openxmlformats.org/spreadsheetml/2006/main" count="1405" uniqueCount="980">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</sst>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国家衛健委発表に基づく感染状況!$AE$374:$AE$1055</c:f>
              <c:numCache>
                <c:formatCode>m"月"d"日"</c:formatCode>
                <c:ptCount val="68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numCache>
            </c:numRef>
          </c:cat>
          <c:val>
            <c:numRef>
              <c:f>国家衛健委発表に基づく感染状況!$AF$374:$AF$1055</c:f>
              <c:numCache>
                <c:formatCode>#,##0_);[Red]\(#,##0\)</c:formatCode>
                <c:ptCount val="68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香港マカオ台湾の患者・海外輸入症例・無症状病原体保有者!$CN$189:$CN$1055</c:f>
              <c:numCache>
                <c:formatCode>m"月"d"日"</c:formatCode>
                <c:ptCount val="8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numCache>
            </c:numRef>
          </c:cat>
          <c:val>
            <c:numRef>
              <c:f>香港マカオ台湾の患者・海外輸入症例・無症状病原体保有者!$CO$189:$CO$1055</c:f>
              <c:numCache>
                <c:formatCode>General</c:formatCode>
                <c:ptCount val="86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省市別輸入症例数変化!$D$2:$D$817</c:f>
              <c:numCache>
                <c:formatCode>General</c:formatCode>
                <c:ptCount val="81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省市別輸入症例数変化!$E$2:$E$817</c:f>
              <c:numCache>
                <c:formatCode>General</c:formatCode>
                <c:ptCount val="81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省市別輸入症例数変化!$F$2:$F$817</c:f>
              <c:numCache>
                <c:formatCode>General</c:formatCode>
                <c:ptCount val="81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省市別輸入症例数変化!$G$2:$G$817</c:f>
              <c:numCache>
                <c:formatCode>General</c:formatCode>
                <c:ptCount val="81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省市別輸入症例数変化!$H$2:$H$817</c:f>
              <c:numCache>
                <c:formatCode>General</c:formatCode>
                <c:ptCount val="81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省市別輸入症例数変化!$I$2:$I$817</c:f>
              <c:numCache>
                <c:formatCode>General</c:formatCode>
                <c:ptCount val="81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省市別輸入症例数変化!$J$2:$J$817</c:f>
              <c:numCache>
                <c:formatCode>0_);[Red]\(0\)</c:formatCode>
                <c:ptCount val="81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香港マカオ台湾の患者・海外輸入症例・無症状病原体保有者!$AX$169:$AX$1055</c:f>
              <c:numCache>
                <c:formatCode>m"月"d"日"</c:formatCode>
                <c:ptCount val="8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numCache>
            </c:numRef>
          </c:cat>
          <c:val>
            <c:numRef>
              <c:f>香港マカオ台湾の患者・海外輸入症例・無症状病原体保有者!$AY$169:$AY$1055</c:f>
              <c:numCache>
                <c:formatCode>General</c:formatCode>
                <c:ptCount val="88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香港マカオ台湾の患者・海外輸入症例・無症状病原体保有者!$AX$169:$AX$1055</c:f>
              <c:numCache>
                <c:formatCode>m"月"d"日"</c:formatCode>
                <c:ptCount val="8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numCache>
            </c:numRef>
          </c:cat>
          <c:val>
            <c:numRef>
              <c:f>香港マカオ台湾の患者・海外輸入症例・無症状病原体保有者!$BB$169:$BB$1055</c:f>
              <c:numCache>
                <c:formatCode>General</c:formatCode>
                <c:ptCount val="88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香港マカオ台湾の患者・海外輸入症例・無症状病原体保有者!$AX$169:$AX$1055</c:f>
              <c:numCache>
                <c:formatCode>m"月"d"日"</c:formatCode>
                <c:ptCount val="8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numCache>
            </c:numRef>
          </c:cat>
          <c:val>
            <c:numRef>
              <c:f>香港マカオ台湾の患者・海外輸入症例・無症状病原体保有者!$AZ$169:$AZ$1055</c:f>
              <c:numCache>
                <c:formatCode>General</c:formatCode>
                <c:ptCount val="88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香港マカオ台湾の患者・海外輸入症例・無症状病原体保有者!$AX$169:$AX$1055</c:f>
              <c:numCache>
                <c:formatCode>m"月"d"日"</c:formatCode>
                <c:ptCount val="8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numCache>
            </c:numRef>
          </c:cat>
          <c:val>
            <c:numRef>
              <c:f>香港マカオ台湾の患者・海外輸入症例・無症状病原体保有者!$BC$169:$BC$1055</c:f>
              <c:numCache>
                <c:formatCode>General</c:formatCode>
                <c:ptCount val="88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香港マカオ台湾の患者・海外輸入症例・無症状病原体保有者!$CR$485:$CR$1055</c:f>
              <c:numCache>
                <c:formatCode>m"月"d"日"</c:formatCode>
                <c:ptCount val="57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numCache>
            </c:numRef>
          </c:cat>
          <c:val>
            <c:numRef>
              <c:f>香港マカオ台湾の患者・海外輸入症例・無症状病原体保有者!$CS$485:$CS$1055</c:f>
              <c:numCache>
                <c:formatCode>General</c:formatCode>
                <c:ptCount val="57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香港マカオ台湾の患者・海外輸入症例・無症状病原体保有者!$CR$485:$CR$1055</c:f>
              <c:numCache>
                <c:formatCode>m"月"d"日"</c:formatCode>
                <c:ptCount val="57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numCache>
            </c:numRef>
          </c:cat>
          <c:val>
            <c:numRef>
              <c:f>香港マカオ台湾の患者・海外輸入症例・無症状病原体保有者!$CT$485:$CT$1055</c:f>
              <c:numCache>
                <c:formatCode>General</c:formatCode>
                <c:ptCount val="57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香港マカオ台湾の患者・海外輸入症例・無症状病原体保有者!$BJ$97:$BJ$1054</c:f>
              <c:numCache>
                <c:formatCode>m"月"d"日"</c:formatCode>
                <c:ptCount val="9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numCache>
            </c:numRef>
          </c:cat>
          <c:val>
            <c:numRef>
              <c:f>香港マカオ台湾の患者・海外輸入症例・無症状病原体保有者!$BK$97:$BK$1054</c:f>
              <c:numCache>
                <c:formatCode>General</c:formatCode>
                <c:ptCount val="95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香港マカオ台湾の患者・海外輸入症例・無症状病原体保有者!$BJ$97:$BJ$1054</c:f>
              <c:numCache>
                <c:formatCode>m"月"d"日"</c:formatCode>
                <c:ptCount val="9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numCache>
            </c:numRef>
          </c:cat>
          <c:val>
            <c:numRef>
              <c:f>香港マカオ台湾の患者・海外輸入症例・無症状病原体保有者!$BL$97:$BL$1054</c:f>
              <c:numCache>
                <c:formatCode>General</c:formatCode>
                <c:ptCount val="95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香港マカオ台湾の患者・海外輸入症例・無症状病原体保有者!$CM$29:$CM$1055</c:f>
              <c:numCache>
                <c:formatCode>General</c:formatCode>
                <c:ptCount val="10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国家衛健委発表に基づく感染状況!$AE$374:$AE$1055</c:f>
              <c:numCache>
                <c:formatCode>m"月"d"日"</c:formatCode>
                <c:ptCount val="68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numCache>
            </c:numRef>
          </c:cat>
          <c:val>
            <c:numRef>
              <c:f>国家衛健委発表に基づく感染状況!$AF$374:$AF$1055</c:f>
              <c:numCache>
                <c:formatCode>#,##0_);[Red]\(#,##0\)</c:formatCode>
                <c:ptCount val="68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省市別輸入症例数変化!$AI$2:$AI$816</c:f>
              <c:numCache>
                <c:formatCode>0_);[Red]\(0\)</c:formatCode>
                <c:ptCount val="81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省市別輸入症例数変化!$AJ$2:$AJ$816</c:f>
              <c:numCache>
                <c:formatCode>0_);[Red]\(0\)</c:formatCode>
                <c:ptCount val="81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numCache>
            </c:numRef>
          </c:cat>
          <c:val>
            <c:numRef>
              <c:f>省市別輸入症例数変化!$AK$2:$AK$816</c:f>
              <c:numCache>
                <c:formatCode>General</c:formatCode>
                <c:ptCount val="81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香港マカオ台湾の患者・海外輸入症例・無症状病原体保有者!$CP$189:$CP$1054</c:f>
              <c:numCache>
                <c:formatCode>m"月"d"日"</c:formatCode>
                <c:ptCount val="8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numCache>
            </c:numRef>
          </c:cat>
          <c:val>
            <c:numRef>
              <c:f>香港マカオ台湾の患者・海外輸入症例・無症状病原体保有者!$CQ$189:$CQ$1054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香港マカオ台湾の患者・海外輸入症例・無症状病原体保有者!$CJ$29:$CJ$1055</c:f>
              <c:numCache>
                <c:formatCode>General</c:formatCode>
                <c:ptCount val="102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香港マカオ台湾の患者・海外輸入症例・無症状病原体保有者!$CN$189:$CN$1055</c:f>
              <c:numCache>
                <c:formatCode>m"月"d"日"</c:formatCode>
                <c:ptCount val="8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numCache>
            </c:numRef>
          </c:cat>
          <c:val>
            <c:numRef>
              <c:f>香港マカオ台湾の患者・海外輸入症例・無症状病原体保有者!$CO$189:$CO$1055</c:f>
              <c:numCache>
                <c:formatCode>General</c:formatCode>
                <c:ptCount val="86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香港マカオ台湾の患者・海外輸入症例・無症状病原体保有者!$BJ$97:$BJ$1054</c:f>
              <c:numCache>
                <c:formatCode>m"月"d"日"</c:formatCode>
                <c:ptCount val="9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numCache>
            </c:numRef>
          </c:cat>
          <c:val>
            <c:numRef>
              <c:f>香港マカオ台湾の患者・海外輸入症例・無症状病原体保有者!$BL$97:$BL$1054</c:f>
              <c:numCache>
                <c:formatCode>General</c:formatCode>
                <c:ptCount val="95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香港マカオ台湾の患者・海外輸入症例・無症状病原体保有者!$BJ$97:$BJ$1054</c:f>
              <c:numCache>
                <c:formatCode>m"月"d"日"</c:formatCode>
                <c:ptCount val="9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numCache>
            </c:numRef>
          </c:cat>
          <c:val>
            <c:numRef>
              <c:f>香港マカオ台湾の患者・海外輸入症例・無症状病原体保有者!$BK$97:$BK$1054</c:f>
              <c:numCache>
                <c:formatCode>General</c:formatCode>
                <c:ptCount val="95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国家衛健委発表に基づく感染状況!$W$27:$W$1055</c:f>
              <c:numCache>
                <c:formatCode>m"月"d"日"</c:formatCode>
                <c:ptCount val="10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numCache>
            </c:numRef>
          </c:cat>
          <c:val>
            <c:numRef>
              <c:f>国家衛健委発表に基づく感染状況!$X$27:$X$1055</c:f>
              <c:numCache>
                <c:formatCode>#,##0_);[Red]\(#,##0\)</c:formatCode>
                <c:ptCount val="10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国家衛健委発表に基づく感染状況!$W$27:$W$1055</c:f>
              <c:numCache>
                <c:formatCode>m"月"d"日"</c:formatCode>
                <c:ptCount val="10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numCache>
            </c:numRef>
          </c:cat>
          <c:val>
            <c:numRef>
              <c:f>国家衛健委発表に基づく感染状況!$Y$27:$Y$1055</c:f>
              <c:numCache>
                <c:formatCode>General</c:formatCode>
                <c:ptCount val="10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香港マカオ台湾の患者・海外輸入症例・無症状病原体保有者!$CP$189:$CP$1054</c:f>
              <c:numCache>
                <c:formatCode>m"月"d"日"</c:formatCode>
                <c:ptCount val="8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numCache>
            </c:numRef>
          </c:cat>
          <c:val>
            <c:numRef>
              <c:f>香港マカオ台湾の患者・海外輸入症例・無症状病原体保有者!$CQ$189:$CQ$1054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香港マカオ台湾の患者・海外輸入症例・無症状病原体保有者!$CN$189:$CN$1055</c:f>
              <c:numCache>
                <c:formatCode>m"月"d"日"</c:formatCode>
                <c:ptCount val="8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numCache>
            </c:numRef>
          </c:cat>
          <c:val>
            <c:numRef>
              <c:f>香港マカオ台湾の患者・海外輸入症例・無症状病原体保有者!$CO$189:$CO$1055</c:f>
              <c:numCache>
                <c:formatCode>General</c:formatCode>
                <c:ptCount val="86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新疆の情況!$U$7:$U$859</c:f>
              <c:strCache>
                <c:ptCount val="84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strCache>
            </c:strRef>
          </c:cat>
          <c:val>
            <c:numRef>
              <c:f>新疆の情況!$V$7:$V$859</c:f>
              <c:numCache>
                <c:formatCode>General</c:formatCode>
                <c:ptCount val="853"/>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新疆の情況!$U$7:$U$859</c:f>
              <c:strCache>
                <c:ptCount val="84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strCache>
            </c:strRef>
          </c:cat>
          <c:val>
            <c:numRef>
              <c:f>新疆の情況!$W$7:$W$859</c:f>
              <c:numCache>
                <c:formatCode>General</c:formatCode>
                <c:ptCount val="853"/>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香港マカオ台湾の患者・海外輸入症例・無症状病原体保有者!$CJ$29:$CJ$1055</c:f>
              <c:numCache>
                <c:formatCode>General</c:formatCode>
                <c:ptCount val="102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香港マカオ台湾の患者・海外輸入症例・無症状病原体保有者!$BR$29:$BR$1055</c:f>
              <c:numCache>
                <c:formatCode>General</c:formatCode>
                <c:ptCount val="102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香港マカオ台湾の患者・海外輸入症例・無症状病原体保有者!$BS$29:$BS$1055</c:f>
              <c:numCache>
                <c:formatCode>General</c:formatCode>
                <c:ptCount val="10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香港マカオ台湾の患者・海外輸入症例・無症状病原体保有者!$BT$29:$BT$1055</c:f>
              <c:numCache>
                <c:formatCode>General</c:formatCode>
                <c:ptCount val="102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香港マカオ台湾の患者・海外輸入症例・無症状病原体保有者!$CJ$29:$CJ$1055</c:f>
              <c:numCache>
                <c:formatCode>General</c:formatCode>
                <c:ptCount val="102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香港マカオ台湾の患者・海外輸入症例・無症状病原体保有者!$CK$29:$CK$1055</c:f>
              <c:numCache>
                <c:formatCode>General</c:formatCode>
                <c:ptCount val="10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国家衛健委発表に基づく感染状況!$W$27:$W$1056</c:f>
              <c:numCache>
                <c:formatCode>m"月"d"日"</c:formatCode>
                <c:ptCount val="10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numCache>
            </c:numRef>
          </c:cat>
          <c:val>
            <c:numRef>
              <c:f>国家衛健委発表に基づく感染状況!$X$27:$X$1056</c:f>
              <c:numCache>
                <c:formatCode>#,##0_);[Red]\(#,##0\)</c:formatCode>
                <c:ptCount val="10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国家衛健委発表に基づく感染状況!$W$27:$W$1056</c:f>
              <c:numCache>
                <c:formatCode>m"月"d"日"</c:formatCode>
                <c:ptCount val="10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numCache>
            </c:numRef>
          </c:cat>
          <c:val>
            <c:numRef>
              <c:f>国家衛健委発表に基づく感染状況!$Y$27:$Y$1056</c:f>
              <c:numCache>
                <c:formatCode>General</c:formatCode>
                <c:ptCount val="10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香港マカオ台湾の患者・海外輸入症例・無症状病原体保有者!$BE$70:$BE$1055</c:f>
              <c:numCache>
                <c:formatCode>m"月"d"日"</c:formatCode>
                <c:ptCount val="98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numCache>
            </c:numRef>
          </c:cat>
          <c:val>
            <c:numRef>
              <c:f>香港マカオ台湾の患者・海外輸入症例・無症状病原体保有者!$BF$70:$BF$1055</c:f>
              <c:numCache>
                <c:formatCode>General</c:formatCode>
                <c:ptCount val="98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香港マカオ台湾の患者・海外輸入症例・無症状病原体保有者!$BE$70:$BE$1055</c:f>
              <c:numCache>
                <c:formatCode>m"月"d"日"</c:formatCode>
                <c:ptCount val="98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numCache>
            </c:numRef>
          </c:cat>
          <c:val>
            <c:numRef>
              <c:f>香港マカオ台湾の患者・海外輸入症例・無症状病原体保有者!$BG$70:$BG$1055</c:f>
              <c:numCache>
                <c:formatCode>General</c:formatCode>
                <c:ptCount val="98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香港マカオ台湾の患者・海外輸入症例・無症状病原体保有者!$BY$29:$BY$1055</c:f>
              <c:numCache>
                <c:formatCode>General</c:formatCode>
                <c:ptCount val="102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香港マカオ台湾の患者・海外輸入症例・無症状病原体保有者!$BZ$29:$BZ$1055</c:f>
              <c:numCache>
                <c:formatCode>General</c:formatCode>
                <c:ptCount val="10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香港マカオ台湾の患者・海外輸入症例・無症状病原体保有者!$CA$29:$CA$1055</c:f>
              <c:numCache>
                <c:formatCode>General</c:formatCode>
                <c:ptCount val="10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香港マカオ台湾の患者・海外輸入症例・無症状病原体保有者!$CC$29:$CC$1055</c:f>
              <c:numCache>
                <c:formatCode>General</c:formatCode>
                <c:ptCount val="102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香港マカオ台湾の患者・海外輸入症例・無症状病原体保有者!$CD$29:$CD$1055</c:f>
              <c:numCache>
                <c:formatCode>General</c:formatCode>
                <c:ptCount val="10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香港マカオ台湾の患者・海外輸入症例・無症状病原体保有者!$CE$29:$CE$1055</c:f>
              <c:numCache>
                <c:formatCode>General</c:formatCode>
                <c:ptCount val="10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香港マカオ台湾の患者・海外輸入症例・無症状病原体保有者!$CL$29:$CL$1055</c:f>
              <c:numCache>
                <c:formatCode>m"月"d"日"</c:formatCode>
                <c:ptCount val="10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numCache>
            </c:numRef>
          </c:cat>
          <c:val>
            <c:numRef>
              <c:f>香港マカオ台湾の患者・海外輸入症例・無症状病原体保有者!$CM$29:$CM$1055</c:f>
              <c:numCache>
                <c:formatCode>General</c:formatCode>
                <c:ptCount val="10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香港マカオ台湾の患者・海外輸入症例・無症状病原体保有者!$CP$189:$CP$1054</c:f>
              <c:numCache>
                <c:formatCode>m"月"d"日"</c:formatCode>
                <c:ptCount val="8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numCache>
            </c:numRef>
          </c:cat>
          <c:val>
            <c:numRef>
              <c:f>香港マカオ台湾の患者・海外輸入症例・無症状病原体保有者!$CQ$189:$CQ$1054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74"/>
  <sheetViews>
    <sheetView tabSelected="1" zoomScale="115" zoomScaleNormal="115" workbookViewId="0">
      <pane xSplit="2" ySplit="5" topLeftCell="C1045" activePane="bottomRight" state="frozen"/>
      <selection pane="topRight" activeCell="C1" sqref="C1"/>
      <selection pane="bottomLeft" activeCell="A8" sqref="A8"/>
      <selection pane="bottomRight" activeCell="A1051" sqref="A1051:XFD105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44874</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 si="442">+H1047+G1048</f>
        <v>264123</v>
      </c>
      <c r="I1048" s="87">
        <f t="shared" ref="I1048" si="443">+H1048-M1048-O1048</f>
        <v>6617</v>
      </c>
      <c r="J1048" s="47">
        <v>1</v>
      </c>
      <c r="K1048" s="55">
        <f t="shared" ref="K1048" si="444">+J1048+K1047</f>
        <v>30</v>
      </c>
      <c r="L1048" s="47">
        <v>0</v>
      </c>
      <c r="M1048" s="87">
        <f t="shared" ref="M1048" si="445">+L1048+M1047</f>
        <v>5226</v>
      </c>
      <c r="N1048" s="47">
        <v>276</v>
      </c>
      <c r="O1048" s="87">
        <f t="shared" ref="O1048" si="446">+N1048+O1047</f>
        <v>252280</v>
      </c>
      <c r="P1048" s="105">
        <f t="shared" ref="P1048" si="447">+Q1048-Q1047</f>
        <v>83173</v>
      </c>
      <c r="Q1048" s="56">
        <v>8328964</v>
      </c>
      <c r="R1048" s="47">
        <v>82733</v>
      </c>
      <c r="S1048" s="110"/>
      <c r="T1048" s="56">
        <v>683516</v>
      </c>
      <c r="U1048" s="77"/>
      <c r="W1048" s="1">
        <f t="shared" ref="W1048" si="448">+B1048</f>
        <v>44871</v>
      </c>
      <c r="X1048" s="113">
        <f t="shared" ref="X1048" si="449">+G1048</f>
        <v>569</v>
      </c>
      <c r="Y1048">
        <f t="shared" ref="Y1048" si="450">+H1048</f>
        <v>264123</v>
      </c>
      <c r="Z1048" s="114">
        <f t="shared" ref="Z1048" si="451">+B1048</f>
        <v>44871</v>
      </c>
      <c r="AA1048">
        <f t="shared" ref="AA1048" si="452">+L1048</f>
        <v>0</v>
      </c>
      <c r="AB1048">
        <f t="shared" ref="AB1048" si="453">+M1048</f>
        <v>5226</v>
      </c>
      <c r="AE1048" s="1">
        <f t="shared" ref="AE1048" si="454">+B1048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ref="H1049" si="455">+H1048+G1049</f>
        <v>265013</v>
      </c>
      <c r="I1049" s="87">
        <f t="shared" ref="I1049" si="456">+H1049-M1049-O1049</f>
        <v>7244</v>
      </c>
      <c r="J1049" s="47">
        <v>0</v>
      </c>
      <c r="K1049" s="55">
        <f t="shared" ref="K1049" si="457">+J1049+K1048</f>
        <v>30</v>
      </c>
      <c r="L1049" s="47">
        <v>0</v>
      </c>
      <c r="M1049" s="87">
        <f t="shared" ref="M1049" si="458">+L1049+M1048</f>
        <v>5226</v>
      </c>
      <c r="N1049" s="47">
        <v>263</v>
      </c>
      <c r="O1049" s="87">
        <f t="shared" ref="O1049" si="459">+N1049+O1048</f>
        <v>252543</v>
      </c>
      <c r="P1049" s="105">
        <f t="shared" ref="P1049" si="460">+Q1049-Q1048</f>
        <v>87421</v>
      </c>
      <c r="Q1049" s="56">
        <v>8416385</v>
      </c>
      <c r="R1049" s="47">
        <v>83124</v>
      </c>
      <c r="S1049" s="110"/>
      <c r="T1049" s="56">
        <v>687615</v>
      </c>
      <c r="U1049" s="77"/>
      <c r="W1049" s="1">
        <f t="shared" ref="W1049" si="461">+B1049</f>
        <v>44872</v>
      </c>
      <c r="X1049" s="113">
        <f t="shared" ref="X1049" si="462">+G1049</f>
        <v>890</v>
      </c>
      <c r="Y1049">
        <f t="shared" ref="Y1049" si="463">+H1049</f>
        <v>265013</v>
      </c>
      <c r="Z1049" s="114">
        <f t="shared" ref="Z1049" si="464">+B1049</f>
        <v>44872</v>
      </c>
      <c r="AA1049">
        <f t="shared" ref="AA1049" si="465">+L1049</f>
        <v>0</v>
      </c>
      <c r="AB1049">
        <f t="shared" ref="AB1049" si="466">+M1049</f>
        <v>5226</v>
      </c>
      <c r="AE1049" s="1">
        <f t="shared" ref="AE1049" si="467">+B1049</f>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ref="H1050" si="468">+H1049+G1050</f>
        <v>266359</v>
      </c>
      <c r="I1050" s="87">
        <f t="shared" ref="I1050" si="469">+H1050-M1050-O1050</f>
        <v>8313</v>
      </c>
      <c r="J1050" s="47">
        <v>-3</v>
      </c>
      <c r="K1050" s="55">
        <f t="shared" ref="K1050" si="470">+J1050+K1049</f>
        <v>27</v>
      </c>
      <c r="L1050" s="47">
        <v>0</v>
      </c>
      <c r="M1050" s="87">
        <f t="shared" ref="M1050" si="471">+L1050+M1049</f>
        <v>5226</v>
      </c>
      <c r="N1050" s="47">
        <v>277</v>
      </c>
      <c r="O1050" s="87">
        <f t="shared" ref="O1050" si="472">+N1050+O1049</f>
        <v>252820</v>
      </c>
      <c r="P1050" s="105">
        <f t="shared" ref="P1050" si="473">+Q1050-Q1049</f>
        <v>82053</v>
      </c>
      <c r="Q1050" s="56">
        <v>8498438</v>
      </c>
      <c r="R1050" s="47">
        <v>60713</v>
      </c>
      <c r="S1050" s="110"/>
      <c r="T1050" s="56">
        <v>708230</v>
      </c>
      <c r="U1050" s="77"/>
      <c r="W1050" s="1">
        <f t="shared" ref="W1050" si="474">+B1050</f>
        <v>44873</v>
      </c>
      <c r="X1050" s="113">
        <f t="shared" ref="X1050" si="475">+G1050</f>
        <v>1346</v>
      </c>
      <c r="Y1050">
        <f t="shared" ref="Y1050" si="476">+H1050</f>
        <v>266359</v>
      </c>
      <c r="Z1050" s="114">
        <f t="shared" ref="Z1050" si="477">+B1050</f>
        <v>44873</v>
      </c>
      <c r="AA1050">
        <f t="shared" ref="AA1050" si="478">+L1050</f>
        <v>0</v>
      </c>
      <c r="AB1050">
        <f t="shared" ref="AB1050" si="479">+M1050</f>
        <v>5226</v>
      </c>
      <c r="AE1050" s="1">
        <f t="shared" ref="AE1050" si="480">+B1050</f>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ref="H1051" si="481">+H1050+G1051</f>
        <v>267544</v>
      </c>
      <c r="I1051" s="87">
        <f t="shared" ref="I1051" si="482">+H1051-M1051-O1051</f>
        <v>9155</v>
      </c>
      <c r="J1051" s="47">
        <v>4</v>
      </c>
      <c r="K1051" s="55">
        <f t="shared" ref="K1051" si="483">+J1051+K1050</f>
        <v>31</v>
      </c>
      <c r="L1051" s="47">
        <v>0</v>
      </c>
      <c r="M1051" s="87">
        <f t="shared" ref="M1051" si="484">+L1051+M1050</f>
        <v>5226</v>
      </c>
      <c r="N1051" s="47">
        <v>343</v>
      </c>
      <c r="O1051" s="87">
        <f t="shared" ref="O1051" si="485">+N1051+O1050</f>
        <v>253163</v>
      </c>
      <c r="P1051" s="105">
        <f t="shared" ref="P1051" si="486">+Q1051-Q1050</f>
        <v>100293</v>
      </c>
      <c r="Q1051" s="56">
        <v>8598731</v>
      </c>
      <c r="R1051" s="47">
        <v>64127</v>
      </c>
      <c r="S1051" s="110"/>
      <c r="T1051" s="56">
        <v>744011</v>
      </c>
      <c r="U1051" s="77"/>
      <c r="W1051" s="1">
        <f t="shared" ref="W1051" si="487">+B1051</f>
        <v>44874</v>
      </c>
      <c r="X1051" s="113">
        <f t="shared" ref="X1051" si="488">+G1051</f>
        <v>1185</v>
      </c>
      <c r="Y1051">
        <f t="shared" ref="Y1051" si="489">+H1051</f>
        <v>267544</v>
      </c>
      <c r="Z1051" s="114">
        <f t="shared" ref="Z1051" si="490">+B1051</f>
        <v>44874</v>
      </c>
      <c r="AA1051">
        <f t="shared" ref="AA1051" si="491">+L1051</f>
        <v>0</v>
      </c>
      <c r="AB1051">
        <f t="shared" ref="AB1051" si="492">+M1051</f>
        <v>5226</v>
      </c>
      <c r="AE1051" s="1">
        <f t="shared" ref="AE1051" si="493">+B1051</f>
        <v>44874</v>
      </c>
      <c r="AF1051" s="259">
        <f>+G1051-香港マカオ台湾の患者・海外輸入症例・無症状病原体保有者!B1050</f>
        <v>1133</v>
      </c>
    </row>
    <row r="1052" spans="2:32" x14ac:dyDescent="0.55000000000000004">
      <c r="B1052" s="201"/>
      <c r="C1052" s="47"/>
      <c r="D1052" s="83"/>
      <c r="E1052" s="104"/>
      <c r="F1052" s="56"/>
      <c r="G1052" s="47"/>
      <c r="H1052" s="87"/>
      <c r="I1052" s="87"/>
      <c r="J1052" s="47"/>
      <c r="K1052" s="55"/>
      <c r="L1052" s="47"/>
      <c r="M1052" s="87"/>
      <c r="N1052" s="47"/>
      <c r="O1052" s="87"/>
      <c r="P1052" s="105"/>
      <c r="Q1052" s="56"/>
      <c r="R1052" s="47"/>
      <c r="S1052" s="110"/>
      <c r="T1052" s="56"/>
      <c r="U1052" s="77"/>
      <c r="W1052" s="1"/>
      <c r="X1052" s="113"/>
      <c r="Z1052" s="114"/>
      <c r="AE1052" s="1"/>
      <c r="AF1052" s="259"/>
    </row>
    <row r="1053" spans="2:32" x14ac:dyDescent="0.55000000000000004">
      <c r="B1053" s="201"/>
      <c r="C1053" s="47"/>
      <c r="D1053" s="83"/>
      <c r="E1053" s="104"/>
      <c r="F1053" s="56"/>
      <c r="G1053" s="47"/>
      <c r="H1053" s="87"/>
      <c r="I1053" s="87"/>
      <c r="J1053" s="47"/>
      <c r="K1053" s="55"/>
      <c r="L1053" s="47"/>
      <c r="M1053" s="87"/>
      <c r="N1053" s="47"/>
      <c r="O1053" s="87"/>
      <c r="P1053" s="105"/>
      <c r="Q1053" s="56"/>
      <c r="R1053" s="47"/>
      <c r="S1053" s="110"/>
      <c r="T1053" s="56"/>
      <c r="U1053" s="77"/>
      <c r="W1053" s="1"/>
      <c r="X1053" s="113"/>
      <c r="Z1053" s="114"/>
      <c r="AE1053" s="1"/>
      <c r="AF1053" s="259"/>
    </row>
    <row r="1054" spans="2:32" x14ac:dyDescent="0.55000000000000004">
      <c r="B1054" s="201"/>
      <c r="C1054" s="47"/>
      <c r="D1054" s="83"/>
      <c r="E1054" s="104"/>
      <c r="F1054" s="56"/>
      <c r="G1054" s="47"/>
      <c r="H1054" s="87"/>
      <c r="I1054" s="87"/>
      <c r="J1054" s="47"/>
      <c r="K1054" s="55"/>
      <c r="L1054" s="47"/>
      <c r="M1054" s="87"/>
      <c r="N1054" s="47"/>
      <c r="O1054" s="87"/>
      <c r="P1054" s="105"/>
      <c r="Q1054" s="56"/>
      <c r="R1054" s="47"/>
      <c r="S1054" s="110"/>
      <c r="T1054" s="56"/>
      <c r="U1054" s="77"/>
      <c r="W1054" s="1"/>
      <c r="X1054" s="113"/>
      <c r="Z1054" s="114"/>
      <c r="AE1054" s="1"/>
      <c r="AF1054" s="259"/>
    </row>
    <row r="1055" spans="2:32" ht="18.5" thickBot="1" x14ac:dyDescent="0.6">
      <c r="B1055" s="65"/>
      <c r="C1055" s="58"/>
      <c r="D1055" s="48"/>
      <c r="E1055" s="60"/>
      <c r="F1055" s="59"/>
      <c r="G1055" s="47"/>
      <c r="H1055" s="87"/>
      <c r="I1055" s="87"/>
      <c r="J1055" s="58"/>
      <c r="K1055" s="55"/>
      <c r="L1055" s="47"/>
      <c r="M1055" s="87"/>
      <c r="N1055" s="47"/>
      <c r="O1055" s="87"/>
      <c r="P1055" s="105"/>
      <c r="Q1055" s="59"/>
      <c r="R1055" s="47"/>
      <c r="S1055" s="59"/>
      <c r="T1055" s="59"/>
      <c r="U1055" s="77"/>
      <c r="W1055" s="1"/>
      <c r="X1055" s="113"/>
      <c r="Z1055" s="114"/>
      <c r="AE1055" s="1"/>
      <c r="AF1055" s="259"/>
    </row>
    <row r="1056" spans="2:32" ht="9.5" customHeight="1" thickBot="1" x14ac:dyDescent="0.6">
      <c r="B1056" s="65"/>
      <c r="C1056" s="78"/>
      <c r="D1056" s="79"/>
      <c r="E1056" s="81"/>
      <c r="F1056" s="93"/>
      <c r="G1056" s="78"/>
      <c r="H1056" s="81"/>
      <c r="I1056" s="81"/>
      <c r="J1056" s="78"/>
      <c r="K1056" s="81"/>
      <c r="L1056" s="78"/>
      <c r="M1056" s="81"/>
      <c r="N1056" s="82"/>
      <c r="O1056" s="80"/>
      <c r="P1056" s="92"/>
      <c r="Q1056" s="93"/>
      <c r="R1056" s="112"/>
      <c r="S1056" s="93"/>
      <c r="T1056" s="93"/>
      <c r="U1056" s="66"/>
      <c r="AF1056" s="259"/>
    </row>
    <row r="1057" spans="2:32" x14ac:dyDescent="0.55000000000000004">
      <c r="M1057" s="262">
        <f>SUM(L845:L862)</f>
        <v>503</v>
      </c>
      <c r="AF1057" s="259"/>
    </row>
    <row r="1058" spans="2:32" ht="13" customHeight="1" x14ac:dyDescent="0.55000000000000004">
      <c r="E1058" s="106"/>
      <c r="F1058" s="107"/>
      <c r="G1058" s="106" t="s">
        <v>80</v>
      </c>
      <c r="H1058" s="107"/>
      <c r="I1058" s="107"/>
      <c r="J1058" s="107"/>
      <c r="U1058" s="71"/>
      <c r="AF1058" s="259"/>
    </row>
    <row r="1059" spans="2:32" ht="13" customHeight="1" x14ac:dyDescent="0.55000000000000004">
      <c r="E1059" s="106" t="s">
        <v>98</v>
      </c>
      <c r="F1059" s="107"/>
      <c r="G1059" s="274" t="s">
        <v>79</v>
      </c>
      <c r="H1059" s="275"/>
      <c r="I1059" s="106" t="s">
        <v>106</v>
      </c>
      <c r="J1059" s="107"/>
      <c r="AF1059" s="259"/>
    </row>
    <row r="1060" spans="2:32" ht="13" customHeight="1" x14ac:dyDescent="0.55000000000000004">
      <c r="B1060" s="119"/>
      <c r="E1060" s="108" t="s">
        <v>108</v>
      </c>
      <c r="F1060" s="107"/>
      <c r="G1060" s="108"/>
      <c r="H1060" s="108"/>
      <c r="I1060" s="106" t="s">
        <v>107</v>
      </c>
      <c r="J1060" s="107"/>
      <c r="AF1060" s="259"/>
    </row>
    <row r="1061" spans="2:32" ht="18.5" customHeight="1" x14ac:dyDescent="0.55000000000000004">
      <c r="E1061" s="106" t="s">
        <v>96</v>
      </c>
      <c r="F1061" s="107"/>
      <c r="G1061" s="106" t="s">
        <v>97</v>
      </c>
      <c r="H1061" s="107"/>
      <c r="I1061" s="107"/>
      <c r="J1061" s="107"/>
      <c r="AF1061" s="259"/>
    </row>
    <row r="1062" spans="2:32" ht="13" customHeight="1" x14ac:dyDescent="0.55000000000000004">
      <c r="E1062" s="106" t="s">
        <v>98</v>
      </c>
      <c r="F1062" s="107"/>
      <c r="G1062" s="106" t="s">
        <v>99</v>
      </c>
      <c r="H1062" s="107"/>
      <c r="I1062" s="107"/>
      <c r="J1062" s="107"/>
      <c r="AF1062" s="259"/>
    </row>
    <row r="1063" spans="2:32" ht="13" customHeight="1" x14ac:dyDescent="0.55000000000000004">
      <c r="E1063" s="106" t="s">
        <v>98</v>
      </c>
      <c r="F1063" s="107"/>
      <c r="G1063" s="106" t="s">
        <v>100</v>
      </c>
      <c r="H1063" s="107"/>
      <c r="I1063" s="107"/>
      <c r="J1063" s="107"/>
      <c r="AF1063" s="259"/>
    </row>
    <row r="1064" spans="2:32" ht="13" customHeight="1" x14ac:dyDescent="0.55000000000000004">
      <c r="E1064" s="106" t="s">
        <v>101</v>
      </c>
      <c r="F1064" s="107"/>
      <c r="G1064" s="106" t="s">
        <v>102</v>
      </c>
      <c r="H1064" s="107"/>
      <c r="I1064" s="107"/>
      <c r="J1064" s="107"/>
      <c r="AF1064" s="259"/>
    </row>
    <row r="1065" spans="2:32" ht="13" customHeight="1" x14ac:dyDescent="0.55000000000000004">
      <c r="E1065" s="106" t="s">
        <v>103</v>
      </c>
      <c r="F1065" s="107"/>
      <c r="G1065" s="106" t="s">
        <v>104</v>
      </c>
      <c r="H1065" s="107"/>
      <c r="I1065" s="107"/>
      <c r="J1065" s="107"/>
      <c r="AF1065" s="259"/>
    </row>
    <row r="1066" spans="2:32" x14ac:dyDescent="0.55000000000000004">
      <c r="AF1066" s="259"/>
    </row>
    <row r="1067" spans="2:32" x14ac:dyDescent="0.55000000000000004">
      <c r="AF1067" s="259"/>
    </row>
    <row r="1068" spans="2:32" x14ac:dyDescent="0.55000000000000004">
      <c r="AF1068" s="259"/>
    </row>
    <row r="1069" spans="2:32" x14ac:dyDescent="0.55000000000000004">
      <c r="AF1069" s="259"/>
    </row>
    <row r="1070" spans="2:32" x14ac:dyDescent="0.55000000000000004">
      <c r="AF1070" s="259"/>
    </row>
    <row r="1071" spans="2:32" x14ac:dyDescent="0.55000000000000004">
      <c r="AF1071" s="259"/>
    </row>
    <row r="1072" spans="2:32" x14ac:dyDescent="0.55000000000000004">
      <c r="AF1072" s="259"/>
    </row>
    <row r="1073" spans="32:32" x14ac:dyDescent="0.55000000000000004">
      <c r="AF1073" s="259"/>
    </row>
    <row r="1074" spans="32:32" x14ac:dyDescent="0.55000000000000004">
      <c r="AF1074" s="259"/>
    </row>
  </sheetData>
  <mergeCells count="12">
    <mergeCell ref="G1059:H105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66"/>
  <sheetViews>
    <sheetView topLeftCell="A6" zoomScaleNormal="100" workbookViewId="0">
      <pane xSplit="1" ySplit="2" topLeftCell="B1045" activePane="bottomRight" state="frozen"/>
      <selection activeCell="A6" sqref="A6"/>
      <selection pane="topRight" activeCell="B6" sqref="B6"/>
      <selection pane="bottomLeft" activeCell="A8" sqref="A8"/>
      <selection pane="bottomRight" activeCell="B1051" sqref="B105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50"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50"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50" si="1840">+BA1036+1</f>
        <v>466</v>
      </c>
      <c r="BB1040" s="119">
        <v>1</v>
      </c>
      <c r="BC1040" s="26">
        <f t="shared" ref="BC1040:BC1045" si="1841">+BC1039+BB1040</f>
        <v>1674</v>
      </c>
      <c r="BD1040" s="217">
        <f t="shared" ref="BD1040:BD1050"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+AZ1045+AY1046</f>
        <v>3213</v>
      </c>
      <c r="BA1046" s="217">
        <f t="shared" si="1840"/>
        <v>469</v>
      </c>
      <c r="BB1046" s="119">
        <v>1</v>
      </c>
      <c r="BC1046" s="26">
        <f>+BC1045+BB1046</f>
        <v>1675</v>
      </c>
      <c r="BD1046" s="217">
        <f t="shared" si="1842"/>
        <v>504</v>
      </c>
      <c r="BE1046" s="209">
        <f>+Z1046</f>
        <v>44870</v>
      </c>
      <c r="BF1046" s="120">
        <f>+B1046</f>
        <v>62</v>
      </c>
      <c r="BG1046" s="120">
        <f t="shared" si="1779"/>
        <v>26071</v>
      </c>
      <c r="BH1046" s="209">
        <f>+A1046</f>
        <v>44870</v>
      </c>
      <c r="BI1046" s="120">
        <f>+C1046</f>
        <v>26071</v>
      </c>
      <c r="BJ1046" s="1">
        <f t="shared" si="1782"/>
        <v>44870</v>
      </c>
      <c r="BK1046">
        <f t="shared" si="1783"/>
        <v>3894</v>
      </c>
      <c r="BL1046">
        <f>+M1046</f>
        <v>128</v>
      </c>
      <c r="BM1046">
        <f>+L1046</f>
        <v>4022</v>
      </c>
      <c r="BN1046" s="1">
        <f t="shared" si="1786"/>
        <v>44870</v>
      </c>
      <c r="BO1046">
        <f>+BO1042+BM1046</f>
        <v>211969</v>
      </c>
      <c r="BP1046">
        <f>+BP1042+BL1046</f>
        <v>12830</v>
      </c>
      <c r="BQ1046" s="167">
        <f>+A1046</f>
        <v>44870</v>
      </c>
      <c r="BR1046">
        <f t="shared" si="1790"/>
        <v>438045</v>
      </c>
      <c r="BS1046">
        <f t="shared" si="1791"/>
        <v>92616</v>
      </c>
      <c r="BT1046">
        <f t="shared" si="1792"/>
        <v>10457</v>
      </c>
      <c r="BU1046">
        <v>15</v>
      </c>
      <c r="BV1046">
        <f>+AD1046</f>
        <v>706</v>
      </c>
      <c r="BW1046">
        <f t="shared" si="1853"/>
        <v>114347</v>
      </c>
      <c r="BX1046" s="167">
        <f>+A1046</f>
        <v>44870</v>
      </c>
      <c r="BY1046">
        <f>+AL1046</f>
        <v>795</v>
      </c>
      <c r="BZ1046">
        <f>+AN1046</f>
        <v>787</v>
      </c>
      <c r="CA1046">
        <f>+AP1046</f>
        <v>6</v>
      </c>
      <c r="CB1046" s="167">
        <f>+A1046</f>
        <v>44870</v>
      </c>
      <c r="CC1046">
        <f t="shared" si="1799"/>
        <v>7863193</v>
      </c>
      <c r="CD1046">
        <f>+AT1046</f>
        <v>13742</v>
      </c>
      <c r="CE1046">
        <f t="shared" si="1801"/>
        <v>13151</v>
      </c>
      <c r="CF1046" s="167">
        <f>+A1046</f>
        <v>44870</v>
      </c>
      <c r="CG1046">
        <f>+AQ1046</f>
        <v>25535</v>
      </c>
      <c r="CH1046">
        <f>+AU1046</f>
        <v>67</v>
      </c>
      <c r="CI1046" s="167">
        <f>+A1046</f>
        <v>44870</v>
      </c>
      <c r="CJ1046">
        <f>+AD1046</f>
        <v>706</v>
      </c>
      <c r="CK1046">
        <f>+AG1046</f>
        <v>238</v>
      </c>
      <c r="CL1046" s="167">
        <f>+A1046</f>
        <v>44870</v>
      </c>
      <c r="CM1046">
        <f>+AI1046</f>
        <v>18</v>
      </c>
      <c r="CN1046" s="1">
        <f>+Z1046</f>
        <v>44870</v>
      </c>
      <c r="CO1046" s="253">
        <f>+AD1046</f>
        <v>706</v>
      </c>
      <c r="CP1046" s="1">
        <f>+Z1046</f>
        <v>44870</v>
      </c>
      <c r="CQ1046" s="254">
        <f>+AI1046</f>
        <v>18</v>
      </c>
      <c r="CR1046" s="167">
        <f>+A1046</f>
        <v>44870</v>
      </c>
      <c r="CS1046">
        <f>+AQ1046</f>
        <v>25535</v>
      </c>
      <c r="CT1046">
        <f>+AU1046</f>
        <v>67</v>
      </c>
      <c r="CU1046">
        <f>+AS1046</f>
        <v>0</v>
      </c>
    </row>
    <row r="1047" spans="1:99" ht="18" customHeight="1" x14ac:dyDescent="0.55000000000000004">
      <c r="A1047" s="167">
        <v>44871</v>
      </c>
      <c r="B1047" s="219">
        <v>34</v>
      </c>
      <c r="C1047" s="142">
        <f t="shared" ref="C1047" si="1877">+B1047+C1046</f>
        <v>26105</v>
      </c>
      <c r="D1047" s="261">
        <f t="shared" ref="D1047" si="1878">+C1047-F1047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ref="Z1047" si="1879">+A1047</f>
        <v>44871</v>
      </c>
      <c r="AA1047" s="210">
        <f t="shared" ref="AA1047" si="1880">+AF1047+AL1047+AR1047</f>
        <v>8326960</v>
      </c>
      <c r="AB1047" s="210">
        <f t="shared" ref="AB1047" si="1881">+AH1047+AN1047+AT1047</f>
        <v>107392</v>
      </c>
      <c r="AC1047" s="211">
        <f t="shared" ref="AC1047" si="1882">+AJ1047+AP1047+AV1047</f>
        <v>23674</v>
      </c>
      <c r="AD1047" s="170">
        <f t="shared" ref="AD1047" si="1883">+AF1047-AF1046</f>
        <v>582</v>
      </c>
      <c r="AE1047" s="222">
        <f t="shared" ref="AE1047" si="1884">+AE1046+AD1047</f>
        <v>437422</v>
      </c>
      <c r="AF1047" s="143">
        <v>438627</v>
      </c>
      <c r="AG1047" s="171">
        <f t="shared" ref="AG1047" si="1885">+AH1047-AH1046</f>
        <v>247</v>
      </c>
      <c r="AH1047" s="143">
        <v>92863</v>
      </c>
      <c r="AI1047" s="171">
        <f t="shared" ref="AI1047" si="1886">+AJ1047-AJ1046</f>
        <v>13</v>
      </c>
      <c r="AJ1047" s="172">
        <v>10470</v>
      </c>
      <c r="AK1047" s="173">
        <f t="shared" ref="AK1047" si="1887">+AL1047-AL1046</f>
        <v>0</v>
      </c>
      <c r="AL1047" s="143">
        <v>795</v>
      </c>
      <c r="AM1047" s="173">
        <f t="shared" ref="AM1047" si="1888">+AN1047-AN1046</f>
        <v>0</v>
      </c>
      <c r="AN1047" s="143">
        <v>787</v>
      </c>
      <c r="AO1047" s="171">
        <f t="shared" ref="AO1047" si="1889">+AP1047-AP1046</f>
        <v>0</v>
      </c>
      <c r="AP1047" s="174">
        <v>6</v>
      </c>
      <c r="AQ1047" s="173">
        <f t="shared" ref="AQ1047" si="1890">+AR1047-AR1046</f>
        <v>24345</v>
      </c>
      <c r="AR1047" s="143">
        <v>7887538</v>
      </c>
      <c r="AS1047" s="171">
        <f t="shared" ref="AS1047" si="1891">+AT1047-AT1046</f>
        <v>0</v>
      </c>
      <c r="AT1047" s="143">
        <v>13742</v>
      </c>
      <c r="AU1047" s="171">
        <f t="shared" ref="AU1047" si="1892">+AV1047-AV1046</f>
        <v>47</v>
      </c>
      <c r="AV1047" s="175">
        <v>13198</v>
      </c>
      <c r="AW1047" s="217">
        <f t="shared" si="1836"/>
        <v>886</v>
      </c>
      <c r="AX1047" s="216">
        <f t="shared" ref="AX1047" si="1893">+A1047</f>
        <v>44871</v>
      </c>
      <c r="AY1047" s="5">
        <v>41</v>
      </c>
      <c r="AZ1047" s="217">
        <f>+AZ1046+AY1047</f>
        <v>3254</v>
      </c>
      <c r="BA1047" s="217">
        <f t="shared" si="1840"/>
        <v>467</v>
      </c>
      <c r="BB1047" s="119">
        <v>1</v>
      </c>
      <c r="BC1047" s="26">
        <f>+BC1046+BB1047</f>
        <v>1676</v>
      </c>
      <c r="BD1047" s="217">
        <f t="shared" si="1842"/>
        <v>502</v>
      </c>
      <c r="BE1047" s="209">
        <f>+Z1047</f>
        <v>44871</v>
      </c>
      <c r="BF1047" s="120">
        <f>+B1047</f>
        <v>34</v>
      </c>
      <c r="BG1047" s="120">
        <f t="shared" ref="BG1047" si="1894">+BI1047</f>
        <v>26105</v>
      </c>
      <c r="BH1047" s="209">
        <f>+A1047</f>
        <v>44871</v>
      </c>
      <c r="BI1047" s="120">
        <f>+C1047</f>
        <v>26105</v>
      </c>
      <c r="BJ1047" s="1">
        <f t="shared" ref="BJ1047" si="1895">+BE1047</f>
        <v>44871</v>
      </c>
      <c r="BK1047">
        <f t="shared" ref="BK1047" si="1896">+BM1047-BL1047</f>
        <v>4961</v>
      </c>
      <c r="BL1047">
        <f>+M1047</f>
        <v>113</v>
      </c>
      <c r="BM1047">
        <f>+L1047</f>
        <v>5074</v>
      </c>
      <c r="BN1047" s="1">
        <f t="shared" ref="BN1047" si="1897">+BJ1047</f>
        <v>44871</v>
      </c>
      <c r="BO1047">
        <f>+BO1043+BM1047</f>
        <v>216479</v>
      </c>
      <c r="BP1047">
        <f>+BP1043+BL1047</f>
        <v>12742</v>
      </c>
      <c r="BQ1047" s="167">
        <f>+A1047</f>
        <v>44871</v>
      </c>
      <c r="BR1047">
        <f t="shared" ref="BR1047" si="1898">+AF1047</f>
        <v>438627</v>
      </c>
      <c r="BS1047">
        <f t="shared" ref="BS1047" si="1899">+AH1047</f>
        <v>92863</v>
      </c>
      <c r="BT1047">
        <f t="shared" ref="BT1047" si="1900">+AJ1047</f>
        <v>10470</v>
      </c>
      <c r="BU1047">
        <v>15</v>
      </c>
      <c r="BV1047">
        <f>+AD1047</f>
        <v>582</v>
      </c>
      <c r="BW1047">
        <f t="shared" ref="BW1047" si="1901">+BW1043+BV1047</f>
        <v>100560</v>
      </c>
      <c r="BX1047" s="167">
        <f>+A1047</f>
        <v>44871</v>
      </c>
      <c r="BY1047">
        <f>+AL1047</f>
        <v>795</v>
      </c>
      <c r="BZ1047">
        <f>+AN1047</f>
        <v>787</v>
      </c>
      <c r="CA1047">
        <f>+AP1047</f>
        <v>6</v>
      </c>
      <c r="CB1047" s="167">
        <f>+A1047</f>
        <v>44871</v>
      </c>
      <c r="CC1047">
        <f t="shared" ref="CC1047" si="1902">+AR1047</f>
        <v>7887538</v>
      </c>
      <c r="CD1047">
        <f>+AT1047</f>
        <v>13742</v>
      </c>
      <c r="CE1047">
        <f t="shared" ref="CE1047" si="1903">+AV1047</f>
        <v>13198</v>
      </c>
      <c r="CF1047" s="167">
        <f>+A1047</f>
        <v>44871</v>
      </c>
      <c r="CG1047">
        <f>+AQ1047</f>
        <v>24345</v>
      </c>
      <c r="CH1047">
        <f>+AU1047</f>
        <v>47</v>
      </c>
      <c r="CI1047" s="167">
        <f>+A1047</f>
        <v>44871</v>
      </c>
      <c r="CJ1047">
        <f>+AD1047</f>
        <v>582</v>
      </c>
      <c r="CK1047">
        <f>+AG1047</f>
        <v>247</v>
      </c>
      <c r="CL1047" s="167">
        <f>+A1047</f>
        <v>44871</v>
      </c>
      <c r="CM1047">
        <f>+AI1047</f>
        <v>13</v>
      </c>
      <c r="CN1047" s="1">
        <f>+Z1047</f>
        <v>44871</v>
      </c>
      <c r="CO1047" s="253">
        <f>+AD1047</f>
        <v>582</v>
      </c>
      <c r="CP1047" s="1">
        <f>+Z1047</f>
        <v>44871</v>
      </c>
      <c r="CQ1047" s="254">
        <f>+AI1047</f>
        <v>13</v>
      </c>
      <c r="CR1047" s="167">
        <f>+A1047</f>
        <v>44871</v>
      </c>
      <c r="CS1047">
        <f>+AQ1047</f>
        <v>24345</v>
      </c>
      <c r="CT1047">
        <f>+AU1047</f>
        <v>47</v>
      </c>
      <c r="CU1047">
        <f>+AS1047</f>
        <v>0</v>
      </c>
    </row>
    <row r="1048" spans="1:99" ht="18" customHeight="1" x14ac:dyDescent="0.55000000000000004">
      <c r="A1048" s="167">
        <v>44872</v>
      </c>
      <c r="B1048" s="219">
        <v>47</v>
      </c>
      <c r="C1048" s="142">
        <f t="shared" ref="C1048" si="1904">+B1048+C1047</f>
        <v>26152</v>
      </c>
      <c r="D1048" s="261">
        <f t="shared" ref="D1048" si="1905">+C1048-F1048</f>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ref="Z1048" si="1906">+A1048</f>
        <v>44872</v>
      </c>
      <c r="AA1048" s="210">
        <f t="shared" ref="AA1048" si="1907">+AF1048+AL1048+AR1048</f>
        <v>8344140</v>
      </c>
      <c r="AB1048" s="210">
        <f t="shared" ref="AB1048" si="1908">+AH1048+AN1048+AT1048</f>
        <v>107507</v>
      </c>
      <c r="AC1048" s="211">
        <f t="shared" ref="AC1048" si="1909">+AJ1048+AP1048+AV1048</f>
        <v>23713</v>
      </c>
      <c r="AD1048" s="170">
        <f t="shared" ref="AD1048" si="1910">+AF1048-AF1047</f>
        <v>624</v>
      </c>
      <c r="AE1048" s="222">
        <f t="shared" ref="AE1048" si="1911">+AE1047+AD1048</f>
        <v>438046</v>
      </c>
      <c r="AF1048" s="143">
        <v>439251</v>
      </c>
      <c r="AG1048" s="171">
        <f t="shared" ref="AG1048" si="1912">+AH1048-AH1047</f>
        <v>115</v>
      </c>
      <c r="AH1048" s="143">
        <v>92978</v>
      </c>
      <c r="AI1048" s="171">
        <f t="shared" ref="AI1048" si="1913">+AJ1048-AJ1047</f>
        <v>5</v>
      </c>
      <c r="AJ1048" s="172">
        <v>10475</v>
      </c>
      <c r="AK1048" s="173">
        <f t="shared" ref="AK1048" si="1914">+AL1048-AL1047</f>
        <v>0</v>
      </c>
      <c r="AL1048" s="143">
        <v>795</v>
      </c>
      <c r="AM1048" s="173">
        <f t="shared" ref="AM1048" si="1915">+AN1048-AN1047</f>
        <v>0</v>
      </c>
      <c r="AN1048" s="143">
        <v>787</v>
      </c>
      <c r="AO1048" s="171">
        <f t="shared" ref="AO1048" si="1916">+AP1048-AP1047</f>
        <v>0</v>
      </c>
      <c r="AP1048" s="174">
        <v>6</v>
      </c>
      <c r="AQ1048" s="173">
        <f t="shared" ref="AQ1048" si="1917">+AR1048-AR1047</f>
        <v>16556</v>
      </c>
      <c r="AR1048" s="143">
        <v>7904094</v>
      </c>
      <c r="AS1048" s="171">
        <f t="shared" ref="AS1048" si="1918">+AT1048-AT1047</f>
        <v>0</v>
      </c>
      <c r="AT1048" s="143">
        <v>13742</v>
      </c>
      <c r="AU1048" s="171">
        <f t="shared" ref="AU1048" si="1919">+AV1048-AV1047</f>
        <v>34</v>
      </c>
      <c r="AV1048" s="175">
        <v>13232</v>
      </c>
      <c r="AW1048" s="217">
        <f t="shared" si="1836"/>
        <v>887</v>
      </c>
      <c r="AX1048" s="216">
        <f t="shared" ref="AX1048" si="1920">+A1048</f>
        <v>44872</v>
      </c>
      <c r="AY1048" s="5">
        <v>31</v>
      </c>
      <c r="AZ1048" s="217">
        <f>+AZ1047+AY1048</f>
        <v>3285</v>
      </c>
      <c r="BA1048" s="217">
        <f t="shared" si="1840"/>
        <v>468</v>
      </c>
      <c r="BB1048" s="119">
        <v>0</v>
      </c>
      <c r="BC1048" s="26">
        <f>+BC1047+BB1048</f>
        <v>1676</v>
      </c>
      <c r="BD1048" s="217">
        <f t="shared" si="1842"/>
        <v>503</v>
      </c>
      <c r="BE1048" s="209">
        <f>+Z1048</f>
        <v>44872</v>
      </c>
      <c r="BF1048" s="120">
        <f>+B1048</f>
        <v>47</v>
      </c>
      <c r="BG1048" s="120">
        <f t="shared" ref="BG1048" si="1921">+BI1048</f>
        <v>26152</v>
      </c>
      <c r="BH1048" s="209">
        <f>+A1048</f>
        <v>44872</v>
      </c>
      <c r="BI1048" s="120">
        <f>+C1048</f>
        <v>26152</v>
      </c>
      <c r="BJ1048" s="1">
        <f t="shared" ref="BJ1048" si="1922">+BE1048</f>
        <v>44872</v>
      </c>
      <c r="BK1048">
        <f t="shared" ref="BK1048" si="1923">+BM1048-BL1048</f>
        <v>7732</v>
      </c>
      <c r="BL1048">
        <f>+M1048</f>
        <v>169</v>
      </c>
      <c r="BM1048">
        <f>+L1048</f>
        <v>7901</v>
      </c>
      <c r="BN1048" s="1">
        <f t="shared" ref="BN1048" si="1924">+BJ1048</f>
        <v>44872</v>
      </c>
      <c r="BO1048">
        <f>+BO1044+BM1048</f>
        <v>223347</v>
      </c>
      <c r="BP1048">
        <f>+BP1044+BL1048</f>
        <v>12656</v>
      </c>
      <c r="BQ1048" s="167">
        <f>+A1048</f>
        <v>44872</v>
      </c>
      <c r="BR1048">
        <f t="shared" ref="BR1048" si="1925">+AF1048</f>
        <v>439251</v>
      </c>
      <c r="BS1048">
        <f t="shared" ref="BS1048" si="1926">+AH1048</f>
        <v>92978</v>
      </c>
      <c r="BT1048">
        <f t="shared" ref="BT1048" si="1927">+AJ1048</f>
        <v>10475</v>
      </c>
      <c r="BU1048">
        <v>15</v>
      </c>
      <c r="BV1048">
        <f>+AD1048</f>
        <v>624</v>
      </c>
      <c r="BW1048">
        <f t="shared" ref="BW1048" si="1928">+BW1044+BV1048</f>
        <v>114044</v>
      </c>
      <c r="BX1048" s="167">
        <f>+A1048</f>
        <v>44872</v>
      </c>
      <c r="BY1048">
        <f>+AL1048</f>
        <v>795</v>
      </c>
      <c r="BZ1048">
        <f>+AN1048</f>
        <v>787</v>
      </c>
      <c r="CA1048">
        <f>+AP1048</f>
        <v>6</v>
      </c>
      <c r="CB1048" s="167">
        <f>+A1048</f>
        <v>44872</v>
      </c>
      <c r="CC1048">
        <f t="shared" ref="CC1048" si="1929">+AR1048</f>
        <v>7904094</v>
      </c>
      <c r="CD1048">
        <f>+AT1048</f>
        <v>13742</v>
      </c>
      <c r="CE1048">
        <f t="shared" ref="CE1048" si="1930">+AV1048</f>
        <v>13232</v>
      </c>
      <c r="CF1048" s="167">
        <f>+A1048</f>
        <v>44872</v>
      </c>
      <c r="CG1048">
        <f>+AQ1048</f>
        <v>16556</v>
      </c>
      <c r="CH1048">
        <f>+AU1048</f>
        <v>34</v>
      </c>
      <c r="CI1048" s="167">
        <f>+A1048</f>
        <v>44872</v>
      </c>
      <c r="CJ1048">
        <f>+AD1048</f>
        <v>624</v>
      </c>
      <c r="CK1048">
        <f>+AG1048</f>
        <v>115</v>
      </c>
      <c r="CL1048" s="167">
        <f>+A1048</f>
        <v>44872</v>
      </c>
      <c r="CM1048">
        <f>+AI1048</f>
        <v>5</v>
      </c>
      <c r="CN1048" s="1">
        <f>+Z1048</f>
        <v>44872</v>
      </c>
      <c r="CO1048" s="253">
        <f>+AD1048</f>
        <v>624</v>
      </c>
      <c r="CP1048" s="1">
        <f>+Z1048</f>
        <v>44872</v>
      </c>
      <c r="CQ1048" s="254">
        <f>+AI1048</f>
        <v>5</v>
      </c>
      <c r="CR1048" s="167">
        <f>+A1048</f>
        <v>44872</v>
      </c>
      <c r="CS1048">
        <f>+AQ1048</f>
        <v>16556</v>
      </c>
      <c r="CT1048">
        <f>+AU1048</f>
        <v>34</v>
      </c>
      <c r="CU1048">
        <f>+AS1048</f>
        <v>0</v>
      </c>
    </row>
    <row r="1049" spans="1:99" ht="18" customHeight="1" x14ac:dyDescent="0.55000000000000004">
      <c r="A1049" s="167">
        <v>44873</v>
      </c>
      <c r="B1049" s="219">
        <v>52</v>
      </c>
      <c r="C1049" s="142">
        <f t="shared" ref="C1049" si="1931">+B1049+C1048</f>
        <v>26204</v>
      </c>
      <c r="D1049" s="261">
        <f t="shared" ref="D1049" si="1932">+C1049-F1049</f>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ref="Z1049" si="1933">+A1049</f>
        <v>44873</v>
      </c>
      <c r="AA1049" s="210">
        <f t="shared" ref="AA1049" si="1934">+AF1049+AL1049+AR1049</f>
        <v>8369493</v>
      </c>
      <c r="AB1049" s="210">
        <f t="shared" ref="AB1049" si="1935">+AH1049+AN1049+AT1049</f>
        <v>107721</v>
      </c>
      <c r="AC1049" s="211">
        <f t="shared" ref="AC1049" si="1936">+AJ1049+AP1049+AV1049</f>
        <v>23732</v>
      </c>
      <c r="AD1049" s="170">
        <f t="shared" ref="AD1049" si="1937">+AF1049-AF1048</f>
        <v>395</v>
      </c>
      <c r="AE1049" s="222">
        <f t="shared" ref="AE1049" si="1938">+AE1048+AD1049</f>
        <v>438441</v>
      </c>
      <c r="AF1049" s="143">
        <v>439646</v>
      </c>
      <c r="AG1049" s="171">
        <f t="shared" ref="AG1049" si="1939">+AH1049-AH1048</f>
        <v>214</v>
      </c>
      <c r="AH1049" s="143">
        <v>93192</v>
      </c>
      <c r="AI1049" s="171">
        <f t="shared" ref="AI1049" si="1940">+AJ1049-AJ1048</f>
        <v>4</v>
      </c>
      <c r="AJ1049" s="172">
        <v>10479</v>
      </c>
      <c r="AK1049" s="173">
        <f t="shared" ref="AK1049" si="1941">+AL1049-AL1048</f>
        <v>0</v>
      </c>
      <c r="AL1049" s="143">
        <v>795</v>
      </c>
      <c r="AM1049" s="173">
        <f t="shared" ref="AM1049" si="1942">+AN1049-AN1048</f>
        <v>0</v>
      </c>
      <c r="AN1049" s="143">
        <v>787</v>
      </c>
      <c r="AO1049" s="171">
        <f t="shared" ref="AO1049" si="1943">+AP1049-AP1048</f>
        <v>0</v>
      </c>
      <c r="AP1049" s="174">
        <v>6</v>
      </c>
      <c r="AQ1049" s="173">
        <f t="shared" ref="AQ1049" si="1944">+AR1049-AR1048</f>
        <v>24958</v>
      </c>
      <c r="AR1049" s="143">
        <v>7929052</v>
      </c>
      <c r="AS1049" s="171">
        <f t="shared" ref="AS1049" si="1945">+AT1049-AT1048</f>
        <v>0</v>
      </c>
      <c r="AT1049" s="143">
        <v>13742</v>
      </c>
      <c r="AU1049" s="171">
        <f t="shared" ref="AU1049" si="1946">+AV1049-AV1048</f>
        <v>15</v>
      </c>
      <c r="AV1049" s="175">
        <v>13247</v>
      </c>
      <c r="AW1049" s="217">
        <f t="shared" si="1836"/>
        <v>888</v>
      </c>
      <c r="AX1049" s="216">
        <f t="shared" ref="AX1049" si="1947">+A1049</f>
        <v>44873</v>
      </c>
      <c r="AY1049" s="5">
        <v>32</v>
      </c>
      <c r="AZ1049" s="217">
        <f>+AZ1048+AY1049</f>
        <v>3317</v>
      </c>
      <c r="BA1049" s="217">
        <f t="shared" si="1840"/>
        <v>469</v>
      </c>
      <c r="BB1049" s="119">
        <v>1</v>
      </c>
      <c r="BC1049" s="26">
        <f>+BC1048+BB1049</f>
        <v>1677</v>
      </c>
      <c r="BD1049" s="217">
        <f t="shared" si="1842"/>
        <v>504</v>
      </c>
      <c r="BE1049" s="209">
        <f>+Z1049</f>
        <v>44873</v>
      </c>
      <c r="BF1049" s="120">
        <f>+B1049</f>
        <v>52</v>
      </c>
      <c r="BG1049" s="120">
        <f t="shared" ref="BG1049" si="1948">+BI1049</f>
        <v>26204</v>
      </c>
      <c r="BH1049" s="209">
        <f>+A1049</f>
        <v>44873</v>
      </c>
      <c r="BI1049" s="120">
        <f>+C1049</f>
        <v>26204</v>
      </c>
      <c r="BJ1049" s="1">
        <f t="shared" ref="BJ1049" si="1949">+BE1049</f>
        <v>44873</v>
      </c>
      <c r="BK1049">
        <f t="shared" ref="BK1049" si="1950">+BM1049-BL1049</f>
        <v>6882</v>
      </c>
      <c r="BL1049">
        <f>+M1049</f>
        <v>107</v>
      </c>
      <c r="BM1049">
        <f>+L1049</f>
        <v>6989</v>
      </c>
      <c r="BN1049" s="1">
        <f t="shared" ref="BN1049" si="1951">+BJ1049</f>
        <v>44873</v>
      </c>
      <c r="BO1049">
        <f>+BO1045+BM1049</f>
        <v>225589</v>
      </c>
      <c r="BP1049">
        <f>+BP1045+BL1049</f>
        <v>12637</v>
      </c>
      <c r="BQ1049" s="167">
        <f>+A1049</f>
        <v>44873</v>
      </c>
      <c r="BR1049">
        <f t="shared" ref="BR1049" si="1952">+AF1049</f>
        <v>439646</v>
      </c>
      <c r="BS1049">
        <f t="shared" ref="BS1049" si="1953">+AH1049</f>
        <v>93192</v>
      </c>
      <c r="BT1049">
        <f t="shared" ref="BT1049" si="1954">+AJ1049</f>
        <v>10479</v>
      </c>
      <c r="BU1049">
        <v>15</v>
      </c>
      <c r="BV1049">
        <f>+AD1049</f>
        <v>395</v>
      </c>
      <c r="BW1049">
        <f t="shared" ref="BW1049" si="1955">+BW1045+BV1049</f>
        <v>101947</v>
      </c>
      <c r="BX1049" s="167">
        <f>+A1049</f>
        <v>44873</v>
      </c>
      <c r="BY1049">
        <f>+AL1049</f>
        <v>795</v>
      </c>
      <c r="BZ1049">
        <f>+AN1049</f>
        <v>787</v>
      </c>
      <c r="CA1049">
        <f>+AP1049</f>
        <v>6</v>
      </c>
      <c r="CB1049" s="167">
        <f>+A1049</f>
        <v>44873</v>
      </c>
      <c r="CC1049">
        <f t="shared" ref="CC1049" si="1956">+AR1049</f>
        <v>7929052</v>
      </c>
      <c r="CD1049">
        <f>+AT1049</f>
        <v>13742</v>
      </c>
      <c r="CE1049">
        <f t="shared" ref="CE1049" si="1957">+AV1049</f>
        <v>13247</v>
      </c>
      <c r="CF1049" s="167">
        <f>+A1049</f>
        <v>44873</v>
      </c>
      <c r="CG1049">
        <f>+AQ1049</f>
        <v>24958</v>
      </c>
      <c r="CH1049">
        <f>+AU1049</f>
        <v>15</v>
      </c>
      <c r="CI1049" s="167">
        <f>+A1049</f>
        <v>44873</v>
      </c>
      <c r="CJ1049">
        <f>+AD1049</f>
        <v>395</v>
      </c>
      <c r="CK1049">
        <f>+AG1049</f>
        <v>214</v>
      </c>
      <c r="CL1049" s="167">
        <f>+A1049</f>
        <v>44873</v>
      </c>
      <c r="CM1049">
        <f>+AI1049</f>
        <v>4</v>
      </c>
      <c r="CN1049" s="1">
        <f>+Z1049</f>
        <v>44873</v>
      </c>
      <c r="CO1049" s="253">
        <f>+AD1049</f>
        <v>395</v>
      </c>
      <c r="CP1049" s="1">
        <f>+Z1049</f>
        <v>44873</v>
      </c>
      <c r="CQ1049" s="254">
        <f>+AI1049</f>
        <v>4</v>
      </c>
      <c r="CR1049" s="167">
        <f>+A1049</f>
        <v>44873</v>
      </c>
      <c r="CS1049">
        <f>+AQ1049</f>
        <v>24958</v>
      </c>
      <c r="CT1049">
        <f>+AU1049</f>
        <v>15</v>
      </c>
      <c r="CU1049">
        <f>+AS1049</f>
        <v>0</v>
      </c>
    </row>
    <row r="1050" spans="1:99" ht="18" customHeight="1" x14ac:dyDescent="0.55000000000000004">
      <c r="A1050" s="167">
        <v>44874</v>
      </c>
      <c r="B1050" s="219">
        <v>52</v>
      </c>
      <c r="C1050" s="142">
        <f t="shared" ref="C1050" si="1958">+B1050+C1049</f>
        <v>26256</v>
      </c>
      <c r="D1050" s="261">
        <f t="shared" ref="D1050" si="1959">+C1050-F1050</f>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ref="Z1050" si="1960">+A1050</f>
        <v>44874</v>
      </c>
      <c r="AA1050" s="210">
        <f t="shared" ref="AA1050" si="1961">+AF1050+AL1050+AR1050</f>
        <v>8395118</v>
      </c>
      <c r="AB1050" s="210">
        <f t="shared" ref="AB1050" si="1962">+AH1050+AN1050+AT1050</f>
        <v>107949</v>
      </c>
      <c r="AC1050" s="211">
        <f t="shared" ref="AC1050" si="1963">+AJ1050+AP1050+AV1050</f>
        <v>23811</v>
      </c>
      <c r="AD1050" s="170">
        <f t="shared" ref="AD1050" si="1964">+AF1050-AF1049</f>
        <v>792</v>
      </c>
      <c r="AE1050" s="222">
        <f t="shared" ref="AE1050" si="1965">+AE1049+AD1050</f>
        <v>439233</v>
      </c>
      <c r="AF1050" s="143">
        <v>440438</v>
      </c>
      <c r="AG1050" s="171">
        <f t="shared" ref="AG1050" si="1966">+AH1050-AH1049</f>
        <v>228</v>
      </c>
      <c r="AH1050" s="143">
        <v>93420</v>
      </c>
      <c r="AI1050" s="171">
        <f t="shared" ref="AI1050" si="1967">+AJ1050-AJ1049</f>
        <v>13</v>
      </c>
      <c r="AJ1050" s="172">
        <v>10492</v>
      </c>
      <c r="AK1050" s="173">
        <f t="shared" ref="AK1050" si="1968">+AL1050-AL1049</f>
        <v>0</v>
      </c>
      <c r="AL1050" s="143">
        <v>795</v>
      </c>
      <c r="AM1050" s="173">
        <f t="shared" ref="AM1050" si="1969">+AN1050-AN1049</f>
        <v>0</v>
      </c>
      <c r="AN1050" s="143">
        <v>787</v>
      </c>
      <c r="AO1050" s="171">
        <f t="shared" ref="AO1050" si="1970">+AP1050-AP1049</f>
        <v>0</v>
      </c>
      <c r="AP1050" s="174">
        <v>6</v>
      </c>
      <c r="AQ1050" s="173">
        <f t="shared" ref="AQ1050" si="1971">+AR1050-AR1049</f>
        <v>24833</v>
      </c>
      <c r="AR1050" s="143">
        <v>7953885</v>
      </c>
      <c r="AS1050" s="171">
        <f t="shared" ref="AS1050" si="1972">+AT1050-AT1049</f>
        <v>0</v>
      </c>
      <c r="AT1050" s="143">
        <v>13742</v>
      </c>
      <c r="AU1050" s="171">
        <f t="shared" ref="AU1050" si="1973">+AV1050-AV1049</f>
        <v>66</v>
      </c>
      <c r="AV1050" s="175">
        <v>13313</v>
      </c>
      <c r="AW1050" s="217">
        <f t="shared" si="1836"/>
        <v>889</v>
      </c>
      <c r="AX1050" s="216">
        <f t="shared" ref="AX1050" si="1974">+A1050</f>
        <v>44874</v>
      </c>
      <c r="AY1050" s="5">
        <v>34</v>
      </c>
      <c r="AZ1050" s="217">
        <f>+AZ1049+AY1050</f>
        <v>3351</v>
      </c>
      <c r="BA1050" s="217">
        <f t="shared" si="1840"/>
        <v>470</v>
      </c>
      <c r="BB1050" s="119">
        <v>0</v>
      </c>
      <c r="BC1050" s="26">
        <f>+BC1049+BB1050</f>
        <v>1677</v>
      </c>
      <c r="BD1050" s="217">
        <f t="shared" si="1842"/>
        <v>505</v>
      </c>
      <c r="BE1050" s="209">
        <f>+Z1050</f>
        <v>44874</v>
      </c>
      <c r="BF1050" s="120">
        <f>+B1050</f>
        <v>52</v>
      </c>
      <c r="BG1050" s="120">
        <f t="shared" ref="BG1050" si="1975">+BI1050</f>
        <v>26256</v>
      </c>
      <c r="BH1050" s="209">
        <f>+A1050</f>
        <v>44874</v>
      </c>
      <c r="BI1050" s="120">
        <f>+C1050</f>
        <v>26256</v>
      </c>
      <c r="BJ1050" s="1">
        <f t="shared" ref="BJ1050" si="1976">+BE1050</f>
        <v>44874</v>
      </c>
      <c r="BK1050">
        <f t="shared" ref="BK1050" si="1977">+BM1050-BL1050</f>
        <v>6882</v>
      </c>
      <c r="BL1050">
        <f>+M1050</f>
        <v>107</v>
      </c>
      <c r="BM1050">
        <f>+L1050</f>
        <v>6989</v>
      </c>
      <c r="BN1050" s="1">
        <f t="shared" ref="BN1050" si="1978">+BJ1050</f>
        <v>44874</v>
      </c>
      <c r="BO1050">
        <f>+BO1046+BM1050</f>
        <v>218958</v>
      </c>
      <c r="BP1050">
        <f>+BP1046+BL1050</f>
        <v>12937</v>
      </c>
      <c r="BQ1050" s="167">
        <f>+A1050</f>
        <v>44874</v>
      </c>
      <c r="BR1050">
        <f t="shared" ref="BR1050" si="1979">+AF1050</f>
        <v>440438</v>
      </c>
      <c r="BS1050">
        <f t="shared" ref="BS1050" si="1980">+AH1050</f>
        <v>93420</v>
      </c>
      <c r="BT1050">
        <f t="shared" ref="BT1050" si="1981">+AJ1050</f>
        <v>10492</v>
      </c>
      <c r="BU1050">
        <v>15</v>
      </c>
      <c r="BV1050">
        <f>+AD1050</f>
        <v>792</v>
      </c>
      <c r="BW1050">
        <f t="shared" ref="BW1050" si="1982">+BW1046+BV1050</f>
        <v>115139</v>
      </c>
      <c r="BX1050" s="167">
        <f>+A1050</f>
        <v>44874</v>
      </c>
      <c r="BY1050">
        <f>+AL1050</f>
        <v>795</v>
      </c>
      <c r="BZ1050">
        <f>+AN1050</f>
        <v>787</v>
      </c>
      <c r="CA1050">
        <f>+AP1050</f>
        <v>6</v>
      </c>
      <c r="CB1050" s="167">
        <f>+A1050</f>
        <v>44874</v>
      </c>
      <c r="CC1050">
        <f t="shared" ref="CC1050" si="1983">+AR1050</f>
        <v>7953885</v>
      </c>
      <c r="CD1050">
        <f>+AT1050</f>
        <v>13742</v>
      </c>
      <c r="CE1050">
        <f t="shared" ref="CE1050" si="1984">+AV1050</f>
        <v>13313</v>
      </c>
      <c r="CF1050" s="167">
        <f>+A1050</f>
        <v>44874</v>
      </c>
      <c r="CG1050">
        <f>+AQ1050</f>
        <v>24833</v>
      </c>
      <c r="CH1050">
        <f>+AU1050</f>
        <v>66</v>
      </c>
      <c r="CI1050" s="167">
        <f>+A1050</f>
        <v>44874</v>
      </c>
      <c r="CJ1050">
        <f>+AD1050</f>
        <v>792</v>
      </c>
      <c r="CK1050">
        <f>+AG1050</f>
        <v>228</v>
      </c>
      <c r="CL1050" s="167">
        <f>+A1050</f>
        <v>44874</v>
      </c>
      <c r="CM1050">
        <f>+AI1050</f>
        <v>13</v>
      </c>
      <c r="CN1050" s="1">
        <f>+Z1050</f>
        <v>44874</v>
      </c>
      <c r="CO1050" s="253">
        <f>+AD1050</f>
        <v>792</v>
      </c>
      <c r="CP1050" s="1">
        <f>+Z1050</f>
        <v>44874</v>
      </c>
      <c r="CQ1050" s="254">
        <f>+AI1050</f>
        <v>13</v>
      </c>
      <c r="CR1050" s="167">
        <f>+A1050</f>
        <v>44874</v>
      </c>
      <c r="CS1050">
        <f>+AQ1050</f>
        <v>24833</v>
      </c>
      <c r="CT1050">
        <f>+AU1050</f>
        <v>66</v>
      </c>
      <c r="CU1050">
        <f>+AS1050</f>
        <v>0</v>
      </c>
    </row>
    <row r="1051" spans="1:99" ht="18" customHeight="1" x14ac:dyDescent="0.55000000000000004">
      <c r="A1051" s="167"/>
      <c r="B1051" s="219"/>
      <c r="C1051" s="142"/>
      <c r="D1051" s="261"/>
      <c r="E1051" s="135"/>
      <c r="F1051" s="135"/>
      <c r="G1051" s="135"/>
      <c r="H1051" s="123"/>
      <c r="I1051" s="135"/>
      <c r="J1051" s="123"/>
      <c r="K1051" s="41"/>
      <c r="L1051" s="134"/>
      <c r="M1051" s="219"/>
      <c r="N1051" s="123"/>
      <c r="O1051" s="123"/>
      <c r="P1051" s="135"/>
      <c r="Q1051" s="135"/>
      <c r="R1051" s="123"/>
      <c r="S1051" s="123"/>
      <c r="T1051" s="135"/>
      <c r="U1051" s="135"/>
      <c r="V1051" s="123"/>
      <c r="W1051" s="41"/>
      <c r="X1051" s="136"/>
      <c r="Y1051" s="4"/>
      <c r="Z1051" s="74"/>
      <c r="AA1051" s="210"/>
      <c r="AB1051" s="210"/>
      <c r="AC1051" s="211"/>
      <c r="AD1051" s="170"/>
      <c r="AE1051" s="222"/>
      <c r="AF1051" s="143"/>
      <c r="AG1051" s="171"/>
      <c r="AH1051" s="143"/>
      <c r="AI1051" s="171"/>
      <c r="AJ1051" s="172"/>
      <c r="AK1051" s="173"/>
      <c r="AL1051" s="143"/>
      <c r="AM1051" s="222"/>
      <c r="AN1051" s="143"/>
      <c r="AO1051" s="171"/>
      <c r="AP1051" s="174"/>
      <c r="AQ1051" s="173"/>
      <c r="AR1051" s="143"/>
      <c r="AS1051" s="171"/>
      <c r="AT1051" s="143"/>
      <c r="AU1051" s="171"/>
      <c r="AV1051" s="175"/>
      <c r="AW1051" s="217"/>
      <c r="AX1051" s="216"/>
      <c r="AY1051" s="5"/>
      <c r="AZ1051" s="217"/>
      <c r="BA1051" s="217"/>
      <c r="BB1051" s="119"/>
      <c r="BC1051" s="26"/>
      <c r="BD1051" s="217"/>
      <c r="BE1051" s="209"/>
      <c r="BF1051" s="120"/>
      <c r="BG1051" s="120"/>
      <c r="BH1051" s="209"/>
      <c r="BI1051" s="120"/>
      <c r="BJ1051" s="1"/>
      <c r="BN1051" s="1"/>
      <c r="BQ1051" s="167"/>
      <c r="BX1051" s="167"/>
      <c r="CB1051" s="167"/>
      <c r="CF1051" s="216"/>
      <c r="CI1051" s="167"/>
      <c r="CL1051" s="167"/>
      <c r="CN1051" s="1"/>
      <c r="CO1051" s="253"/>
      <c r="CP1051" s="1"/>
      <c r="CQ1051" s="254"/>
      <c r="CR1051" s="167"/>
    </row>
    <row r="1052" spans="1:99" ht="18" customHeight="1" x14ac:dyDescent="0.55000000000000004">
      <c r="A1052" s="167"/>
      <c r="B1052" s="219"/>
      <c r="C1052" s="142"/>
      <c r="D1052" s="261"/>
      <c r="E1052" s="135"/>
      <c r="F1052" s="135"/>
      <c r="G1052" s="135"/>
      <c r="H1052" s="123"/>
      <c r="I1052" s="135"/>
      <c r="J1052" s="123"/>
      <c r="K1052" s="41"/>
      <c r="L1052" s="134"/>
      <c r="M1052" s="219"/>
      <c r="N1052" s="123"/>
      <c r="O1052" s="123"/>
      <c r="P1052" s="135"/>
      <c r="Q1052" s="135"/>
      <c r="R1052" s="123"/>
      <c r="S1052" s="123"/>
      <c r="T1052" s="135"/>
      <c r="U1052" s="135"/>
      <c r="V1052" s="123"/>
      <c r="W1052" s="41"/>
      <c r="X1052" s="136"/>
      <c r="Y1052" s="4"/>
      <c r="Z1052" s="74"/>
      <c r="AA1052" s="210"/>
      <c r="AB1052" s="210"/>
      <c r="AC1052" s="211"/>
      <c r="AD1052" s="170"/>
      <c r="AE1052" s="222"/>
      <c r="AF1052" s="143"/>
      <c r="AG1052" s="171"/>
      <c r="AH1052" s="143"/>
      <c r="AI1052" s="171"/>
      <c r="AJ1052" s="172"/>
      <c r="AK1052" s="173"/>
      <c r="AL1052" s="143"/>
      <c r="AM1052" s="222"/>
      <c r="AN1052" s="143"/>
      <c r="AO1052" s="171"/>
      <c r="AP1052" s="174"/>
      <c r="AQ1052" s="173"/>
      <c r="AR1052" s="143"/>
      <c r="AS1052" s="171"/>
      <c r="AT1052" s="143"/>
      <c r="AU1052" s="171"/>
      <c r="AV1052" s="175"/>
      <c r="AW1052" s="217"/>
      <c r="AX1052" s="216"/>
      <c r="AY1052" s="5"/>
      <c r="AZ1052" s="217"/>
      <c r="BA1052" s="217"/>
      <c r="BB1052" s="119"/>
      <c r="BC1052" s="26"/>
      <c r="BD1052" s="217"/>
      <c r="BE1052" s="209"/>
      <c r="BF1052" s="120"/>
      <c r="BG1052" s="120"/>
      <c r="BH1052" s="209"/>
      <c r="BI1052" s="120"/>
      <c r="BJ1052" s="1"/>
      <c r="BN1052" s="1"/>
      <c r="BQ1052" s="167"/>
      <c r="BX1052" s="167"/>
      <c r="CB1052" s="167"/>
      <c r="CF1052" s="216"/>
      <c r="CI1052" s="167"/>
      <c r="CL1052" s="167"/>
      <c r="CN1052" s="1"/>
      <c r="CO1052" s="253"/>
      <c r="CP1052" s="1"/>
      <c r="CQ1052" s="254"/>
      <c r="CR1052" s="167"/>
    </row>
    <row r="1053" spans="1:99" ht="18" customHeight="1" x14ac:dyDescent="0.55000000000000004">
      <c r="A1053" s="167"/>
      <c r="B1053" s="219"/>
      <c r="C1053" s="142"/>
      <c r="D1053" s="261"/>
      <c r="E1053" s="135"/>
      <c r="F1053" s="135"/>
      <c r="G1053" s="135"/>
      <c r="H1053" s="123"/>
      <c r="I1053" s="135"/>
      <c r="J1053" s="123"/>
      <c r="K1053" s="41"/>
      <c r="L1053" s="134"/>
      <c r="M1053" s="219"/>
      <c r="N1053" s="123"/>
      <c r="O1053" s="123"/>
      <c r="P1053" s="135"/>
      <c r="Q1053" s="135"/>
      <c r="R1053" s="123"/>
      <c r="S1053" s="123"/>
      <c r="T1053" s="135"/>
      <c r="U1053" s="135"/>
      <c r="V1053" s="123"/>
      <c r="W1053" s="41"/>
      <c r="X1053" s="136"/>
      <c r="Y1053" s="4"/>
      <c r="Z1053" s="74"/>
      <c r="AA1053" s="210"/>
      <c r="AB1053" s="210"/>
      <c r="AC1053" s="211"/>
      <c r="AD1053" s="170"/>
      <c r="AE1053" s="222"/>
      <c r="AF1053" s="143"/>
      <c r="AG1053" s="171"/>
      <c r="AH1053" s="143"/>
      <c r="AI1053" s="171"/>
      <c r="AJ1053" s="172"/>
      <c r="AK1053" s="173"/>
      <c r="AL1053" s="143"/>
      <c r="AM1053" s="171"/>
      <c r="AN1053" s="143"/>
      <c r="AO1053" s="171"/>
      <c r="AP1053" s="174"/>
      <c r="AQ1053" s="173"/>
      <c r="AR1053" s="143"/>
      <c r="AS1053" s="171"/>
      <c r="AT1053" s="143"/>
      <c r="AU1053" s="171"/>
      <c r="AV1053" s="175"/>
      <c r="AW1053" s="217"/>
      <c r="AX1053" s="216"/>
      <c r="AY1053" s="5"/>
      <c r="AZ1053" s="217"/>
      <c r="BA1053" s="217"/>
      <c r="BB1053" s="119"/>
      <c r="BC1053" s="26"/>
      <c r="BD1053" s="217"/>
      <c r="BE1053" s="209"/>
      <c r="BF1053" s="120"/>
      <c r="BG1053" s="120"/>
      <c r="BH1053" s="209"/>
      <c r="BI1053" s="120"/>
      <c r="BJ1053" s="1"/>
      <c r="BN1053" s="1"/>
      <c r="BQ1053" s="167"/>
      <c r="BX1053" s="167"/>
      <c r="CB1053" s="167"/>
      <c r="CE1053">
        <f>+AV1053</f>
        <v>0</v>
      </c>
      <c r="CF1053" s="216"/>
      <c r="CI1053" s="167"/>
      <c r="CL1053" s="167"/>
      <c r="CN1053" s="1"/>
      <c r="CO1053" s="253"/>
      <c r="CP1053" s="1"/>
      <c r="CQ1053" s="254"/>
      <c r="CR1053" s="167"/>
    </row>
    <row r="1054" spans="1:99" ht="18" customHeight="1" x14ac:dyDescent="0.55000000000000004">
      <c r="A1054" s="167"/>
      <c r="B1054" s="219"/>
      <c r="C1054" s="142"/>
      <c r="D1054" s="142"/>
      <c r="E1054" s="135"/>
      <c r="F1054" s="135"/>
      <c r="G1054" s="135"/>
      <c r="H1054" s="123"/>
      <c r="I1054" s="135"/>
      <c r="J1054" s="123"/>
      <c r="K1054" s="41"/>
      <c r="L1054" s="134"/>
      <c r="M1054" s="135"/>
      <c r="N1054" s="123"/>
      <c r="O1054" s="123"/>
      <c r="P1054" s="135"/>
      <c r="Q1054" s="135"/>
      <c r="R1054" s="123"/>
      <c r="S1054" s="123"/>
      <c r="T1054" s="135"/>
      <c r="U1054" s="135"/>
      <c r="V1054" s="123"/>
      <c r="W1054" s="41"/>
      <c r="X1054" s="136"/>
      <c r="Y1054" s="4"/>
      <c r="Z1054" s="74"/>
      <c r="AA1054" s="210"/>
      <c r="AB1054" s="210"/>
      <c r="AC1054" s="211"/>
      <c r="AD1054" s="170"/>
      <c r="AE1054" s="222"/>
      <c r="AF1054" s="143"/>
      <c r="AG1054" s="171"/>
      <c r="AH1054" s="143"/>
      <c r="AI1054" s="171"/>
      <c r="AJ1054" s="172"/>
      <c r="AK1054" s="173"/>
      <c r="AL1054" s="143"/>
      <c r="AM1054" s="171"/>
      <c r="AN1054" s="143"/>
      <c r="AO1054" s="171"/>
      <c r="AP1054" s="174"/>
      <c r="AQ1054" s="173"/>
      <c r="AR1054" s="143"/>
      <c r="AS1054" s="171"/>
      <c r="AT1054" s="143"/>
      <c r="AU1054" s="171"/>
      <c r="AV1054" s="175"/>
      <c r="AW1054" s="217"/>
      <c r="AX1054" s="216"/>
      <c r="AY1054" s="5"/>
      <c r="AZ1054" s="217"/>
      <c r="BA1054" s="217"/>
      <c r="BB1054" s="119"/>
      <c r="BC1054" s="26"/>
      <c r="BD1054" s="217"/>
      <c r="BE1054" s="209"/>
      <c r="BF1054" s="120"/>
      <c r="BG1054" s="120"/>
      <c r="BH1054" s="209"/>
      <c r="BI1054" s="120"/>
      <c r="BJ1054" s="1"/>
      <c r="BN1054" s="1"/>
      <c r="BQ1054" s="167"/>
      <c r="BX1054" s="167"/>
      <c r="CB1054" s="167"/>
      <c r="CI1054" s="167"/>
      <c r="CL1054" s="167"/>
      <c r="CN1054" s="1"/>
      <c r="CO1054" s="253"/>
      <c r="CP1054" s="1"/>
      <c r="CQ1054" s="254"/>
      <c r="CR1054" s="167"/>
    </row>
    <row r="1055" spans="1:99" ht="7" customHeight="1" thickBot="1" x14ac:dyDescent="0.6">
      <c r="A1055" s="65"/>
      <c r="B1055" s="134"/>
      <c r="C1055" s="142"/>
      <c r="D1055" s="135"/>
      <c r="E1055" s="135"/>
      <c r="F1055" s="135"/>
      <c r="G1055" s="135"/>
      <c r="H1055" s="123"/>
      <c r="I1055" s="135"/>
      <c r="J1055" s="123"/>
      <c r="K1055" s="136"/>
      <c r="L1055" s="134"/>
      <c r="M1055" s="135"/>
      <c r="N1055" s="123"/>
      <c r="O1055" s="123"/>
      <c r="P1055" s="135"/>
      <c r="Q1055" s="135"/>
      <c r="R1055" s="123"/>
      <c r="S1055" s="123"/>
      <c r="T1055" s="135"/>
      <c r="U1055" s="135"/>
      <c r="V1055" s="123"/>
      <c r="W1055" s="41"/>
      <c r="X1055" s="136"/>
      <c r="Z1055" s="65"/>
      <c r="AA1055" s="63"/>
      <c r="AB1055" s="63"/>
      <c r="AC1055" s="63"/>
      <c r="AD1055" s="170"/>
      <c r="AE1055" s="222"/>
      <c r="AF1055" s="143"/>
      <c r="AG1055" s="171"/>
      <c r="AH1055" s="143"/>
      <c r="AI1055" s="171"/>
      <c r="AJ1055" s="172"/>
      <c r="AK1055" s="173"/>
      <c r="AL1055" s="143"/>
      <c r="AM1055" s="171"/>
      <c r="AN1055" s="143"/>
      <c r="AO1055" s="171"/>
      <c r="AP1055" s="174"/>
      <c r="AQ1055" s="173"/>
      <c r="AR1055" s="143"/>
      <c r="AS1055" s="171"/>
      <c r="AT1055" s="143"/>
      <c r="AU1055" s="171"/>
      <c r="AV1055" s="175"/>
    </row>
    <row r="1056" spans="1:99" x14ac:dyDescent="0.55000000000000004">
      <c r="B1056" s="44"/>
      <c r="C1056" s="44"/>
      <c r="D1056" s="44"/>
      <c r="E1056" s="44"/>
      <c r="F1056" s="44"/>
      <c r="G1056" s="44"/>
      <c r="H1056" s="44"/>
      <c r="I1056" s="44"/>
      <c r="J1056" s="44"/>
      <c r="K1056" s="44"/>
      <c r="L1056" s="44"/>
      <c r="M1056" s="44"/>
      <c r="N1056" s="44"/>
      <c r="O1056" s="44"/>
      <c r="P1056" s="44"/>
      <c r="Q1056" s="44"/>
      <c r="R1056" s="44"/>
      <c r="S1056" s="44"/>
      <c r="T1056" s="44"/>
      <c r="U1056" s="44"/>
      <c r="V1056" s="44"/>
      <c r="W1056" s="44"/>
      <c r="X1056" s="44"/>
      <c r="Y1056" s="44"/>
      <c r="AE1056">
        <f>SUM(AD443:AD448)</f>
        <v>190</v>
      </c>
      <c r="AY1056" s="44" t="s">
        <v>474</v>
      </c>
      <c r="BB1056" s="44" t="s">
        <v>473</v>
      </c>
      <c r="BV1056">
        <f>SUM(BV442:BV1055)</f>
        <v>429288</v>
      </c>
    </row>
    <row r="1057" spans="1:54" x14ac:dyDescent="0.55000000000000004">
      <c r="B1057">
        <f>SUM(B554:B584)</f>
        <v>832</v>
      </c>
      <c r="AA1057" s="263">
        <f>+AA881-AA880</f>
        <v>82409</v>
      </c>
      <c r="AE1057">
        <f>SUM(AD797:AD1054)</f>
        <v>360317</v>
      </c>
      <c r="AG1057">
        <f>40317-40254</f>
        <v>63</v>
      </c>
      <c r="AI1057" s="236">
        <f>SUM(AI189:AI558)</f>
        <v>205</v>
      </c>
      <c r="AJ1057">
        <f>SUM(AI797:AI1054)</f>
        <v>9748</v>
      </c>
      <c r="AK1057">
        <f>SUM(AK907:AK1053)</f>
        <v>712</v>
      </c>
      <c r="AT1057" s="44">
        <f>SUM(AU908:AU1053)</f>
        <v>8092</v>
      </c>
      <c r="AU1057">
        <f>SUM(AU889:AU918)</f>
        <v>4396</v>
      </c>
      <c r="AV1057">
        <f>SUM(AU854:AU1054)</f>
        <v>12457</v>
      </c>
      <c r="AY1057" s="44">
        <f>SUM(AY359:AY413)</f>
        <v>69</v>
      </c>
      <c r="BB1057" s="44">
        <f>SUM(BB374:BB413)</f>
        <v>941</v>
      </c>
    </row>
    <row r="1058" spans="1:54" x14ac:dyDescent="0.55000000000000004">
      <c r="L1058">
        <f>SUM(L97:L1057)</f>
        <v>852758</v>
      </c>
      <c r="P1058">
        <f>SUM(P97:P1057)</f>
        <v>38146</v>
      </c>
      <c r="AD1058">
        <f>SUM(AD188:AD194)</f>
        <v>82</v>
      </c>
      <c r="AG1058">
        <f>840+40254</f>
        <v>41094</v>
      </c>
      <c r="AJ1058">
        <f>SUM(AI797:AI827)</f>
        <v>7081</v>
      </c>
      <c r="AV1058">
        <f>SUM(AU797:AU827)</f>
        <v>0</v>
      </c>
      <c r="AY1058" s="44" t="s">
        <v>685</v>
      </c>
    </row>
    <row r="1059" spans="1:54" ht="15" customHeight="1" x14ac:dyDescent="0.55000000000000004">
      <c r="A1059" s="119"/>
      <c r="D1059">
        <f>SUM(B229:B259)</f>
        <v>435</v>
      </c>
      <c r="Z1059" s="119"/>
      <c r="AA1059" s="119"/>
      <c r="AB1059" s="119"/>
      <c r="AC1059" s="119"/>
      <c r="AJ1059">
        <f>SUM(AI828:AI857)</f>
        <v>1483</v>
      </c>
      <c r="AV1059">
        <f>SUM(AU828:AU857)</f>
        <v>12</v>
      </c>
      <c r="AY1059" s="44">
        <f>SUM(AY581:AY1055)</f>
        <v>2941</v>
      </c>
    </row>
    <row r="1060" spans="1:54" x14ac:dyDescent="0.55000000000000004">
      <c r="AB1060" s="44" t="s">
        <v>827</v>
      </c>
      <c r="AD1060" s="44">
        <f>SUM(AD810:AD816)</f>
        <v>17671</v>
      </c>
      <c r="AH1060" s="4">
        <f>SUM(AD797:AD827)</f>
        <v>206192</v>
      </c>
      <c r="AI1060" s="5" t="s">
        <v>949</v>
      </c>
      <c r="AJ1060" s="4">
        <f>SUM(AI797:AI827)</f>
        <v>7081</v>
      </c>
      <c r="AN1060" s="227">
        <f>SUM(AK797:AK827)</f>
        <v>1</v>
      </c>
      <c r="AO1060" s="231" t="s">
        <v>949</v>
      </c>
      <c r="AP1060" s="227">
        <f>SUM(AO797:AO827)</f>
        <v>0</v>
      </c>
      <c r="AT1060" s="26">
        <f>SUM(AQ797:AQ827)</f>
        <v>2905</v>
      </c>
      <c r="AU1060" s="218" t="s">
        <v>949</v>
      </c>
      <c r="AV1060" s="26">
        <f>SUM(AU797:AU827)</f>
        <v>0</v>
      </c>
    </row>
    <row r="1061" spans="1:54" x14ac:dyDescent="0.55000000000000004">
      <c r="AH1061" s="4">
        <f>SUM(AD828:AD857)</f>
        <v>44357</v>
      </c>
      <c r="AI1061" s="5" t="s">
        <v>948</v>
      </c>
      <c r="AJ1061" s="4">
        <f>SUM(AI828:AI857)</f>
        <v>1483</v>
      </c>
      <c r="AN1061" s="227">
        <f>SUM(AK828:AK857)</f>
        <v>0</v>
      </c>
      <c r="AO1061" s="231" t="s">
        <v>948</v>
      </c>
      <c r="AP1061" s="227">
        <f>SUM(AO828:AO857)</f>
        <v>0</v>
      </c>
      <c r="AT1061" s="26">
        <f>SUM(AQ828:AQ857)</f>
        <v>92489</v>
      </c>
      <c r="AU1061" s="218" t="s">
        <v>948</v>
      </c>
      <c r="AV1061" s="26">
        <f>SUM(AU828:AU857)</f>
        <v>12</v>
      </c>
    </row>
    <row r="1062" spans="1:54" x14ac:dyDescent="0.55000000000000004">
      <c r="AH1062" s="4">
        <f>SUM(AD858:AD888)</f>
        <v>1728</v>
      </c>
      <c r="AI1062" s="5" t="s">
        <v>914</v>
      </c>
      <c r="AJ1062" s="4">
        <f>SUM(AI858:AI888)</f>
        <v>70</v>
      </c>
      <c r="AN1062" s="227">
        <f>SUM(AK858:AK888)</f>
        <v>1</v>
      </c>
      <c r="AO1062" s="231" t="s">
        <v>914</v>
      </c>
      <c r="AP1062" s="227">
        <f>SUM(AO858:AO888)</f>
        <v>0</v>
      </c>
      <c r="AT1062" s="26">
        <f>SUM(AQ858:AQ888)</f>
        <v>1917100</v>
      </c>
      <c r="AU1062" s="218" t="s">
        <v>914</v>
      </c>
      <c r="AV1062" s="26">
        <f>SUM(AU858:AU888)</f>
        <v>1390</v>
      </c>
    </row>
    <row r="1063" spans="1:54" x14ac:dyDescent="0.55000000000000004">
      <c r="AH1063" s="4">
        <f>SUM(AD889:AD918)</f>
        <v>5667</v>
      </c>
      <c r="AI1063" s="5" t="s">
        <v>947</v>
      </c>
      <c r="AJ1063" s="4">
        <f>SUM(AI889:AI918)</f>
        <v>23</v>
      </c>
      <c r="AN1063" s="227">
        <f>SUM(AK889:AK918)</f>
        <v>181</v>
      </c>
      <c r="AO1063" s="231" t="s">
        <v>947</v>
      </c>
      <c r="AP1063" s="227">
        <f>SUM(AO889:AO918)</f>
        <v>0</v>
      </c>
      <c r="AT1063" s="26">
        <f>SUM(AQ889:AQ918)</f>
        <v>1734300</v>
      </c>
      <c r="AU1063" s="218" t="s">
        <v>947</v>
      </c>
      <c r="AV1063" s="26">
        <f>SUM(AU889:AU918)</f>
        <v>4396</v>
      </c>
    </row>
    <row r="1064" spans="1:54" x14ac:dyDescent="0.55000000000000004">
      <c r="AH1064" s="4">
        <f>SUM(AD919:AD949)</f>
        <v>17832</v>
      </c>
      <c r="AI1064" s="5" t="s">
        <v>966</v>
      </c>
      <c r="AJ1064" s="4">
        <f>SUM(AI919:AI949)</f>
        <v>102</v>
      </c>
      <c r="AN1064" s="227">
        <f>SUM(AK919:AK949)</f>
        <v>527</v>
      </c>
      <c r="AO1064" s="231" t="s">
        <v>966</v>
      </c>
      <c r="AP1064" s="227">
        <f>SUM(AO919:AO949)</f>
        <v>6</v>
      </c>
      <c r="AT1064" s="26">
        <f>SUM(AQ919:AQ949)</f>
        <v>820902</v>
      </c>
      <c r="AU1064" s="218" t="s">
        <v>966</v>
      </c>
      <c r="AV1064" s="26">
        <f>SUM(AU919:AU949)</f>
        <v>2276</v>
      </c>
    </row>
    <row r="1065" spans="1:54" x14ac:dyDescent="0.55000000000000004">
      <c r="AH1065" s="4">
        <f>SUM(AD950:AD980)</f>
        <v>29892</v>
      </c>
      <c r="AI1065" s="5" t="s">
        <v>978</v>
      </c>
      <c r="AJ1065" s="4">
        <f>SUM(AI950:AI980)</f>
        <v>187</v>
      </c>
      <c r="AN1065" s="227">
        <f>SUM(AK950:AK980)</f>
        <v>2</v>
      </c>
      <c r="AO1065" s="231" t="s">
        <v>978</v>
      </c>
      <c r="AP1065" s="227">
        <f>SUM(AO950:AO980)</f>
        <v>0</v>
      </c>
      <c r="AT1065" s="26">
        <f>SUM(AQ950:AQ980)</f>
        <v>719844</v>
      </c>
      <c r="AU1065" s="218" t="s">
        <v>978</v>
      </c>
      <c r="AV1065" s="26">
        <f>SUM(AU950:AU980)</f>
        <v>987</v>
      </c>
    </row>
    <row r="1066" spans="1:54" x14ac:dyDescent="0.55000000000000004">
      <c r="AH1066" s="4">
        <f>SUM(AD981:AD1010)</f>
        <v>28866</v>
      </c>
      <c r="AI1066" s="5" t="s">
        <v>979</v>
      </c>
      <c r="AJ1066" s="4">
        <f>SUM(AI981:AI1010)</f>
        <v>471</v>
      </c>
      <c r="AN1066" s="227">
        <f>SUM(AK981:AK1010)</f>
        <v>0</v>
      </c>
      <c r="AO1066" s="231" t="s">
        <v>979</v>
      </c>
      <c r="AP1066" s="227">
        <f>SUM(AO981:AO1010)</f>
        <v>0</v>
      </c>
      <c r="AT1066" s="26">
        <f>SUM(AQ981:AQ1010)</f>
        <v>1153371</v>
      </c>
      <c r="AU1066" s="218" t="s">
        <v>979</v>
      </c>
      <c r="AV1066"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25"/>
  <sheetViews>
    <sheetView zoomScale="115" zoomScaleNormal="115" workbookViewId="0">
      <pane xSplit="3" ySplit="1" topLeftCell="N802" activePane="bottomRight" state="frozen"/>
      <selection pane="topRight" activeCell="C1" sqref="C1"/>
      <selection pane="bottomLeft" activeCell="A2" sqref="A2"/>
      <selection pane="bottomRight" activeCell="O813" sqref="O81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 si="145">SUM(D810:AG810)-J810</f>
        <v>34</v>
      </c>
      <c r="C810" s="114">
        <v>44871</v>
      </c>
      <c r="D810" s="100">
        <v>2</v>
      </c>
      <c r="E810" s="100">
        <v>10</v>
      </c>
      <c r="F810" s="100">
        <v>3</v>
      </c>
      <c r="H810" s="100">
        <v>1</v>
      </c>
      <c r="I810" s="100">
        <v>6</v>
      </c>
      <c r="J810" s="265">
        <f t="shared" ref="J810" si="146">SUM(K810:AF810)</f>
        <v>12</v>
      </c>
      <c r="K810" s="100">
        <v>3</v>
      </c>
      <c r="O810" s="100">
        <v>1</v>
      </c>
      <c r="V810" s="100">
        <v>2</v>
      </c>
      <c r="Y810" s="100">
        <v>1</v>
      </c>
      <c r="Z810" s="100">
        <v>2</v>
      </c>
      <c r="AB810" s="100">
        <v>1</v>
      </c>
      <c r="AD810" s="100">
        <v>1</v>
      </c>
      <c r="AF810" s="100">
        <v>1</v>
      </c>
      <c r="AG810" s="266"/>
      <c r="AH810" s="114">
        <f t="shared" ref="AH810" si="147">+C810</f>
        <v>44871</v>
      </c>
      <c r="AI810" s="267">
        <f t="shared" ref="AI810" si="148">+AL810-AJ810-AK810</f>
        <v>31</v>
      </c>
      <c r="AJ810" s="267">
        <f t="shared" ref="AJ810" si="149">+H810</f>
        <v>1</v>
      </c>
      <c r="AK810" s="100">
        <f t="shared" ref="AK810" si="150">+D810</f>
        <v>2</v>
      </c>
      <c r="AL810" s="267">
        <f t="shared" ref="AL810" si="151">+B810</f>
        <v>34</v>
      </c>
    </row>
    <row r="811" spans="2:38" s="100" customFormat="1" ht="17.5" customHeight="1" x14ac:dyDescent="0.55000000000000004">
      <c r="B811" s="265">
        <f t="shared" ref="B811" si="152">SUM(D811:AG811)-J811</f>
        <v>47</v>
      </c>
      <c r="C811" s="114">
        <v>44872</v>
      </c>
      <c r="D811" s="100">
        <v>3</v>
      </c>
      <c r="E811" s="100">
        <v>12</v>
      </c>
      <c r="F811" s="100">
        <v>8</v>
      </c>
      <c r="I811" s="100">
        <v>12</v>
      </c>
      <c r="J811" s="265">
        <f t="shared" ref="J811" si="153">SUM(K811:AF811)</f>
        <v>12</v>
      </c>
      <c r="K811" s="100">
        <v>5</v>
      </c>
      <c r="V811" s="100">
        <v>1</v>
      </c>
      <c r="Y811" s="100">
        <v>2</v>
      </c>
      <c r="AB811" s="100">
        <v>1</v>
      </c>
      <c r="AD811" s="100">
        <v>3</v>
      </c>
      <c r="AG811" s="266"/>
      <c r="AH811" s="114">
        <f t="shared" ref="AH811" si="154">+C811</f>
        <v>44872</v>
      </c>
      <c r="AI811" s="267">
        <f t="shared" ref="AI811" si="155">+AL811-AJ811-AK811</f>
        <v>44</v>
      </c>
      <c r="AJ811" s="267">
        <f t="shared" ref="AJ811" si="156">+H811</f>
        <v>0</v>
      </c>
      <c r="AK811" s="100">
        <f t="shared" ref="AK811" si="157">+D811</f>
        <v>3</v>
      </c>
      <c r="AL811" s="267">
        <f t="shared" ref="AL811" si="158">+B811</f>
        <v>47</v>
      </c>
    </row>
    <row r="812" spans="2:38" s="100" customFormat="1" ht="17.5" customHeight="1" x14ac:dyDescent="0.55000000000000004">
      <c r="B812" s="265">
        <f t="shared" ref="B812" si="159">SUM(D812:AG812)-J812</f>
        <v>52</v>
      </c>
      <c r="C812" s="114">
        <v>44873</v>
      </c>
      <c r="D812" s="100">
        <v>3</v>
      </c>
      <c r="E812" s="100">
        <v>16</v>
      </c>
      <c r="F812" s="100">
        <v>3</v>
      </c>
      <c r="H812" s="100">
        <v>3</v>
      </c>
      <c r="I812" s="100">
        <v>12</v>
      </c>
      <c r="J812" s="265">
        <f t="shared" ref="J812" si="160">SUM(K812:AF812)</f>
        <v>15</v>
      </c>
      <c r="K812" s="100">
        <v>6</v>
      </c>
      <c r="V812" s="100">
        <v>2</v>
      </c>
      <c r="AD812" s="100">
        <v>4</v>
      </c>
      <c r="AF812" s="100">
        <v>3</v>
      </c>
      <c r="AG812" s="266"/>
      <c r="AH812" s="114">
        <f t="shared" ref="AH812" si="161">+C812</f>
        <v>44873</v>
      </c>
      <c r="AI812" s="267">
        <f t="shared" ref="AI812" si="162">+AL812-AJ812-AK812</f>
        <v>46</v>
      </c>
      <c r="AJ812" s="267">
        <f t="shared" ref="AJ812" si="163">+H812</f>
        <v>3</v>
      </c>
      <c r="AK812" s="100">
        <f t="shared" ref="AK812" si="164">+D812</f>
        <v>3</v>
      </c>
      <c r="AL812" s="267">
        <f t="shared" ref="AL812" si="165">+B812</f>
        <v>52</v>
      </c>
    </row>
    <row r="813" spans="2:38" s="100" customFormat="1" ht="17.5" customHeight="1" x14ac:dyDescent="0.55000000000000004">
      <c r="B813" s="265">
        <f t="shared" ref="B813" si="166">SUM(D813:AG813)-J813</f>
        <v>52</v>
      </c>
      <c r="C813" s="114">
        <v>44874</v>
      </c>
      <c r="D813" s="100">
        <v>3</v>
      </c>
      <c r="E813" s="100">
        <v>14</v>
      </c>
      <c r="F813" s="100">
        <v>2</v>
      </c>
      <c r="H813" s="100">
        <v>2</v>
      </c>
      <c r="I813" s="100">
        <v>16</v>
      </c>
      <c r="J813" s="265">
        <f t="shared" ref="J813" si="167">SUM(K813:AF813)</f>
        <v>15</v>
      </c>
      <c r="K813" s="100">
        <v>4</v>
      </c>
      <c r="O813" s="100">
        <v>1</v>
      </c>
      <c r="V813" s="100">
        <v>2</v>
      </c>
      <c r="W813" s="100">
        <v>3</v>
      </c>
      <c r="Y813" s="100">
        <v>2</v>
      </c>
      <c r="Z813" s="100">
        <v>2</v>
      </c>
      <c r="AF813" s="100">
        <v>1</v>
      </c>
      <c r="AG813" s="266"/>
      <c r="AH813" s="114">
        <f t="shared" ref="AH813" si="168">+C813</f>
        <v>44874</v>
      </c>
      <c r="AI813" s="267">
        <f t="shared" ref="AI813" si="169">+AL813-AJ813-AK813</f>
        <v>47</v>
      </c>
      <c r="AJ813" s="267">
        <f t="shared" ref="AJ813" si="170">+H813</f>
        <v>2</v>
      </c>
      <c r="AK813" s="100">
        <f t="shared" ref="AK813" si="171">+D813</f>
        <v>3</v>
      </c>
      <c r="AL813" s="267">
        <f t="shared" ref="AL813" si="172">+B813</f>
        <v>52</v>
      </c>
    </row>
    <row r="814" spans="2:38" s="100" customFormat="1" ht="17.5" customHeight="1" x14ac:dyDescent="0.55000000000000004">
      <c r="B814" s="265"/>
      <c r="C814" s="114"/>
      <c r="J814" s="265"/>
      <c r="AG814" s="266"/>
      <c r="AH814" s="114"/>
      <c r="AI814" s="267"/>
      <c r="AJ814" s="267"/>
      <c r="AL814" s="267"/>
    </row>
    <row r="815" spans="2:38" s="100" customFormat="1" ht="17.5" customHeight="1" x14ac:dyDescent="0.55000000000000004">
      <c r="B815" s="265"/>
      <c r="C815" s="114"/>
      <c r="J815" s="265"/>
      <c r="AG815" s="266"/>
      <c r="AH815" s="114"/>
      <c r="AI815" s="267"/>
      <c r="AJ815" s="267"/>
      <c r="AL815" s="267"/>
    </row>
    <row r="816" spans="2:38" ht="17.5" customHeight="1" x14ac:dyDescent="0.55000000000000004">
      <c r="B816" s="242"/>
      <c r="C816" s="1"/>
      <c r="E816" s="258"/>
      <c r="J816" s="242"/>
      <c r="AH816" s="1"/>
      <c r="AI816" s="243"/>
      <c r="AJ816" s="243"/>
    </row>
    <row r="817" spans="2:39" x14ac:dyDescent="0.55000000000000004">
      <c r="B817" s="219"/>
      <c r="C817" s="1"/>
      <c r="AH817" s="249">
        <v>1</v>
      </c>
    </row>
    <row r="818" spans="2:39" s="241" customFormat="1" ht="5" customHeight="1" x14ac:dyDescent="0.55000000000000004">
      <c r="B818" s="240"/>
      <c r="C818" s="239"/>
      <c r="AG818" s="4"/>
    </row>
    <row r="819" spans="2:39" ht="5.5" customHeight="1" x14ac:dyDescent="0.55000000000000004">
      <c r="B819" s="4"/>
      <c r="C819" s="1"/>
    </row>
    <row r="820" spans="2:39" x14ac:dyDescent="0.55000000000000004">
      <c r="B820">
        <f>SUM(B2:B819)</f>
        <v>23911</v>
      </c>
      <c r="C820" s="1" t="s">
        <v>348</v>
      </c>
      <c r="D820" s="26">
        <f t="shared" ref="D820:J820" si="173">SUM(D2:D819)</f>
        <v>5083</v>
      </c>
      <c r="E820" s="26">
        <f t="shared" si="173"/>
        <v>5620</v>
      </c>
      <c r="F820" s="26">
        <f t="shared" si="173"/>
        <v>1784</v>
      </c>
      <c r="G820">
        <f t="shared" si="173"/>
        <v>1030</v>
      </c>
      <c r="H820">
        <f t="shared" si="173"/>
        <v>1734</v>
      </c>
      <c r="I820" s="26">
        <f t="shared" si="173"/>
        <v>2646</v>
      </c>
      <c r="J820" s="26">
        <f t="shared" si="173"/>
        <v>6014</v>
      </c>
      <c r="K820">
        <f t="shared" ref="K820:AF820" si="174">SUM(K2:K819)</f>
        <v>1185</v>
      </c>
      <c r="L820">
        <f t="shared" si="174"/>
        <v>16</v>
      </c>
      <c r="M820">
        <f t="shared" si="174"/>
        <v>146</v>
      </c>
      <c r="N820">
        <f t="shared" si="174"/>
        <v>109</v>
      </c>
      <c r="O820" s="26">
        <f t="shared" si="174"/>
        <v>496</v>
      </c>
      <c r="P820">
        <f t="shared" si="174"/>
        <v>22</v>
      </c>
      <c r="Q820">
        <f t="shared" si="174"/>
        <v>26</v>
      </c>
      <c r="R820">
        <f t="shared" si="174"/>
        <v>224</v>
      </c>
      <c r="S820">
        <f t="shared" si="174"/>
        <v>150</v>
      </c>
      <c r="T820">
        <f t="shared" si="174"/>
        <v>135</v>
      </c>
      <c r="U820">
        <f t="shared" si="174"/>
        <v>154</v>
      </c>
      <c r="V820">
        <f t="shared" si="174"/>
        <v>414</v>
      </c>
      <c r="W820">
        <f t="shared" si="174"/>
        <v>39</v>
      </c>
      <c r="X820">
        <f t="shared" si="174"/>
        <v>75</v>
      </c>
      <c r="Y820">
        <f t="shared" si="174"/>
        <v>288</v>
      </c>
      <c r="Z820">
        <f t="shared" si="174"/>
        <v>344</v>
      </c>
      <c r="AA820">
        <f t="shared" si="174"/>
        <v>1</v>
      </c>
      <c r="AB820">
        <f t="shared" si="174"/>
        <v>580</v>
      </c>
      <c r="AC820">
        <f t="shared" si="174"/>
        <v>76</v>
      </c>
      <c r="AD820">
        <f t="shared" si="174"/>
        <v>874</v>
      </c>
      <c r="AF820">
        <f t="shared" si="174"/>
        <v>652</v>
      </c>
      <c r="AM820" s="243"/>
    </row>
    <row r="821" spans="2:39" x14ac:dyDescent="0.55000000000000004">
      <c r="C821" s="1"/>
    </row>
    <row r="822" spans="2:39" ht="5" customHeight="1" x14ac:dyDescent="0.55000000000000004">
      <c r="C822" s="1"/>
    </row>
    <row r="825" spans="2:39" x14ac:dyDescent="0.55000000000000004">
      <c r="B825" s="219"/>
      <c r="K82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7" zoomScale="55" zoomScaleNormal="55" workbookViewId="0">
      <selection activeCell="K133" sqref="K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60"/>
  <sheetViews>
    <sheetView topLeftCell="A2" workbookViewId="0">
      <pane xSplit="2" ySplit="2" topLeftCell="C853" activePane="bottomRight" state="frozen"/>
      <selection activeCell="O24" sqref="O24"/>
      <selection pane="topRight" activeCell="O24" sqref="O24"/>
      <selection pane="bottomLeft" activeCell="O24" sqref="O24"/>
      <selection pane="bottomRight" activeCell="N856" sqref="N85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55" si="345">+A804+1</f>
        <v>807</v>
      </c>
      <c r="B805" s="228"/>
      <c r="C805" s="44"/>
      <c r="D805" t="s">
        <v>333</v>
      </c>
      <c r="E805">
        <v>24</v>
      </c>
      <c r="F805">
        <f t="shared" ref="F805:F855"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 si="369">+I850+H852</f>
        <v>1556</v>
      </c>
      <c r="J852" s="119"/>
      <c r="K852" s="232">
        <f t="shared" ref="K852" si="370">+K850+J852</f>
        <v>977</v>
      </c>
      <c r="L852" s="232">
        <f t="shared" ref="L852" si="371">+L850+J852</f>
        <v>78</v>
      </c>
      <c r="M852" s="4"/>
      <c r="N852" s="232">
        <f t="shared" ref="N852" si="372">+N850+M852</f>
        <v>3</v>
      </c>
      <c r="O852" s="273">
        <v>585</v>
      </c>
      <c r="P852" s="119"/>
      <c r="Q852" s="5"/>
      <c r="R852" s="248">
        <f t="shared" ref="R852" si="373">+R850+Q852</f>
        <v>352</v>
      </c>
      <c r="S852" s="218">
        <f t="shared" ref="S852" si="374">+S850+Q852</f>
        <v>591</v>
      </c>
      <c r="T852" s="233">
        <f t="shared" ref="T852" si="375">+T850+O852-P852-Q852</f>
        <v>6580</v>
      </c>
      <c r="U852" s="250">
        <f t="shared" ref="U852" si="376">+G852</f>
        <v>44871</v>
      </c>
      <c r="V852" s="4">
        <f t="shared" ref="V852" si="377">+H852</f>
        <v>30</v>
      </c>
      <c r="W852" s="26">
        <f t="shared" ref="W852" si="378">+I852</f>
        <v>1556</v>
      </c>
      <c r="X852" s="233">
        <f t="shared" ref="X852" si="379">+X850+V852-J852</f>
        <v>575</v>
      </c>
      <c r="Y852" s="4">
        <f t="shared" ref="Y852" si="380">+O852</f>
        <v>585</v>
      </c>
      <c r="Z852" s="230">
        <f t="shared" ref="Z852" si="381">+Z850+Y852-P852-Q852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ref="I853" si="382">+I851+H853</f>
        <v>1557</v>
      </c>
      <c r="J853" s="119"/>
      <c r="K853" s="232">
        <f t="shared" ref="K853" si="383">+K851+J853</f>
        <v>977</v>
      </c>
      <c r="L853" s="232">
        <f t="shared" ref="L853" si="384">+L851+J853</f>
        <v>78</v>
      </c>
      <c r="M853" s="4"/>
      <c r="N853" s="232">
        <f t="shared" ref="N853" si="385">+N851+M853</f>
        <v>3</v>
      </c>
      <c r="O853" s="273">
        <v>623</v>
      </c>
      <c r="P853" s="119"/>
      <c r="Q853" s="5"/>
      <c r="R853" s="248">
        <f t="shared" ref="R853" si="386">+R851+Q853</f>
        <v>352</v>
      </c>
      <c r="S853" s="218">
        <f t="shared" ref="S853" si="387">+S851+Q853</f>
        <v>591</v>
      </c>
      <c r="T853" s="233">
        <f t="shared" ref="T853" si="388">+T851+O853-P853-Q853</f>
        <v>7186</v>
      </c>
      <c r="U853" s="250">
        <f t="shared" ref="U853" si="389">+G853</f>
        <v>44872</v>
      </c>
      <c r="V853" s="4">
        <f t="shared" ref="V853" si="390">+H853</f>
        <v>32</v>
      </c>
      <c r="W853" s="26">
        <f t="shared" ref="W853" si="391">+I853</f>
        <v>1557</v>
      </c>
      <c r="X853" s="233">
        <f t="shared" ref="X853" si="392">+X851+V853-J853</f>
        <v>576</v>
      </c>
      <c r="Y853" s="4">
        <f t="shared" ref="Y853" si="393">+O853</f>
        <v>623</v>
      </c>
      <c r="Z853" s="230">
        <f t="shared" ref="Z853" si="394">+Z851+Y853-P853-Q853</f>
        <v>7186</v>
      </c>
    </row>
    <row r="854" spans="1:26" ht="26" customHeight="1" x14ac:dyDescent="0.55000000000000004">
      <c r="A854">
        <f t="shared" si="345"/>
        <v>856</v>
      </c>
      <c r="B854" s="228"/>
      <c r="C854" s="44"/>
      <c r="D854" t="s">
        <v>759</v>
      </c>
      <c r="E854">
        <v>24</v>
      </c>
      <c r="F854">
        <f t="shared" si="346"/>
        <v>741</v>
      </c>
      <c r="G854" s="1">
        <v>44873</v>
      </c>
      <c r="H854" s="272">
        <v>34</v>
      </c>
      <c r="I854" s="227">
        <f t="shared" ref="I854" si="395">+I852+H854</f>
        <v>1590</v>
      </c>
      <c r="J854" s="119"/>
      <c r="K854" s="232">
        <f t="shared" ref="K854" si="396">+K852+J854</f>
        <v>977</v>
      </c>
      <c r="L854" s="232">
        <f t="shared" ref="L854" si="397">+L852+J854</f>
        <v>78</v>
      </c>
      <c r="M854" s="4"/>
      <c r="N854" s="232">
        <f t="shared" ref="N854" si="398">+N852+M854</f>
        <v>3</v>
      </c>
      <c r="O854" s="273">
        <v>664</v>
      </c>
      <c r="P854" s="119"/>
      <c r="Q854" s="5"/>
      <c r="R854" s="248">
        <f t="shared" ref="R854" si="399">+R852+Q854</f>
        <v>352</v>
      </c>
      <c r="S854" s="218">
        <f t="shared" ref="S854" si="400">+S852+Q854</f>
        <v>591</v>
      </c>
      <c r="T854" s="233">
        <f t="shared" ref="T854" si="401">+T852+O854-P854-Q854</f>
        <v>7244</v>
      </c>
      <c r="U854" s="250">
        <f t="shared" ref="U854" si="402">+G854</f>
        <v>44873</v>
      </c>
      <c r="V854" s="4">
        <f t="shared" ref="V854" si="403">+H854</f>
        <v>34</v>
      </c>
      <c r="W854" s="26">
        <f t="shared" ref="W854" si="404">+I854</f>
        <v>1590</v>
      </c>
      <c r="X854" s="233">
        <f t="shared" ref="X854" si="405">+X852+V854-J854</f>
        <v>609</v>
      </c>
      <c r="Y854" s="4">
        <f t="shared" ref="Y854" si="406">+O854</f>
        <v>664</v>
      </c>
      <c r="Z854" s="230">
        <f t="shared" ref="Z854" si="407">+Z852+Y854-P854-Q854</f>
        <v>7244</v>
      </c>
    </row>
    <row r="855" spans="1:26" ht="26" customHeight="1" x14ac:dyDescent="0.55000000000000004">
      <c r="A855">
        <f t="shared" si="345"/>
        <v>857</v>
      </c>
      <c r="B855" s="228"/>
      <c r="C855" s="44"/>
      <c r="D855" t="s">
        <v>760</v>
      </c>
      <c r="E855">
        <v>24</v>
      </c>
      <c r="F855">
        <f t="shared" si="346"/>
        <v>741</v>
      </c>
      <c r="G855" s="1">
        <v>44874</v>
      </c>
      <c r="H855" s="272">
        <v>32</v>
      </c>
      <c r="I855" s="227">
        <f t="shared" ref="I855" si="408">+I853+H855</f>
        <v>1589</v>
      </c>
      <c r="J855" s="119"/>
      <c r="K855" s="232">
        <f t="shared" ref="K855" si="409">+K853+J855</f>
        <v>977</v>
      </c>
      <c r="L855" s="232">
        <f t="shared" ref="L855" si="410">+L853+J855</f>
        <v>78</v>
      </c>
      <c r="M855" s="4"/>
      <c r="N855" s="232">
        <f t="shared" ref="N855" si="411">+N853+M855</f>
        <v>3</v>
      </c>
      <c r="O855" s="273">
        <v>657</v>
      </c>
      <c r="P855" s="119"/>
      <c r="Q855" s="5"/>
      <c r="R855" s="248">
        <f t="shared" ref="R855" si="412">+R853+Q855</f>
        <v>352</v>
      </c>
      <c r="S855" s="218">
        <f t="shared" ref="S855" si="413">+S853+Q855</f>
        <v>591</v>
      </c>
      <c r="T855" s="233">
        <f t="shared" ref="T855" si="414">+T853+O855-P855-Q855</f>
        <v>7843</v>
      </c>
      <c r="U855" s="250">
        <f t="shared" ref="U855" si="415">+G855</f>
        <v>44874</v>
      </c>
      <c r="V855" s="4">
        <f t="shared" ref="V855" si="416">+H855</f>
        <v>32</v>
      </c>
      <c r="W855" s="26">
        <f t="shared" ref="W855" si="417">+I855</f>
        <v>1589</v>
      </c>
      <c r="X855" s="233">
        <f t="shared" ref="X855" si="418">+X853+V855-J855</f>
        <v>608</v>
      </c>
      <c r="Y855" s="4">
        <f t="shared" ref="Y855" si="419">+O855</f>
        <v>657</v>
      </c>
      <c r="Z855" s="230">
        <f t="shared" ref="Z855" si="420">+Z853+Y855-P855-Q855</f>
        <v>7843</v>
      </c>
    </row>
    <row r="856" spans="1:26" ht="26" customHeight="1" x14ac:dyDescent="0.55000000000000004">
      <c r="B856" s="228"/>
      <c r="C856" s="44"/>
      <c r="G856" s="1"/>
      <c r="H856" s="272"/>
      <c r="I856" s="227"/>
      <c r="J856" s="119"/>
      <c r="K856" s="232"/>
      <c r="L856" s="232"/>
      <c r="M856" s="4"/>
      <c r="N856" s="232"/>
      <c r="O856" s="273"/>
      <c r="P856" s="119"/>
      <c r="Q856" s="5"/>
      <c r="R856" s="248"/>
      <c r="S856" s="218"/>
      <c r="T856" s="233"/>
      <c r="U856" s="250"/>
      <c r="V856" s="4"/>
      <c r="W856" s="26"/>
      <c r="X856" s="233"/>
      <c r="Y856" s="4"/>
      <c r="Z856" s="230"/>
    </row>
    <row r="857" spans="1:26" ht="24" customHeight="1" x14ac:dyDescent="0.55000000000000004">
      <c r="B857" s="228"/>
      <c r="C857" s="44"/>
      <c r="G857" s="1"/>
      <c r="H857" s="119"/>
      <c r="I857" s="227"/>
      <c r="J857" s="119"/>
      <c r="K857" s="232"/>
      <c r="L857" s="271"/>
      <c r="M857" s="4"/>
      <c r="N857" s="232"/>
      <c r="O857" s="119"/>
      <c r="P857" s="119"/>
      <c r="Q857" s="5"/>
      <c r="R857" s="248"/>
      <c r="S857" s="218"/>
      <c r="T857" s="233"/>
      <c r="U857" s="250"/>
      <c r="V857" s="4"/>
      <c r="W857" s="26"/>
      <c r="X857" s="233"/>
      <c r="Y857" s="4"/>
      <c r="Z857" s="230"/>
    </row>
    <row r="858" spans="1:26" ht="24" customHeight="1" x14ac:dyDescent="0.55000000000000004">
      <c r="B858" s="228"/>
      <c r="C858" s="44"/>
      <c r="G858" s="1"/>
      <c r="H858" s="119"/>
      <c r="I858" s="227"/>
      <c r="J858" s="119"/>
      <c r="K858" s="232"/>
      <c r="L858" s="271"/>
      <c r="M858" s="4"/>
      <c r="N858" s="232"/>
      <c r="O858" s="119"/>
      <c r="P858" s="119"/>
      <c r="Q858" s="5"/>
      <c r="R858" s="248"/>
      <c r="S858" s="218"/>
      <c r="T858" s="233"/>
      <c r="U858" s="250"/>
      <c r="V858" s="4"/>
      <c r="W858" s="26"/>
      <c r="X858" s="233"/>
      <c r="Y858" s="4"/>
      <c r="Z858" s="230"/>
    </row>
    <row r="859" spans="1:26" x14ac:dyDescent="0.55000000000000004">
      <c r="B859" s="228"/>
      <c r="C859" s="44"/>
      <c r="G859" s="1"/>
      <c r="H859" s="44"/>
      <c r="J859" s="44"/>
      <c r="K859" s="256"/>
      <c r="L859" s="256"/>
      <c r="N859" s="256"/>
      <c r="O859" s="44"/>
      <c r="Q859" s="34"/>
      <c r="R859" s="257"/>
      <c r="S859" s="34"/>
      <c r="T859" s="44"/>
      <c r="U859" s="1"/>
    </row>
    <row r="860"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2022-11-12T06:01:41Z</dcterms:modified>
</cp:coreProperties>
</file>