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B0BDD520-6452-4AAD-9C63-A73224ECCCE5}" xr6:coauthVersionLast="47" xr6:coauthVersionMax="47" xr10:uidLastSave="{00000000-0000-0000-0000-000000000000}"/>
  <bookViews>
    <workbookView xWindow="-110" yWindow="-110" windowWidth="19420" windowHeight="9800" tabRatio="736" firstSheet="3" activeTab="4"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1056" i="5" l="1"/>
  <c r="Y1056" i="5"/>
  <c r="H1057" i="2"/>
  <c r="Y1057" i="2"/>
  <c r="CU1056" i="5"/>
  <c r="CT1056" i="5"/>
  <c r="CS1056" i="5"/>
  <c r="CR1056" i="5"/>
  <c r="CQ1056" i="5"/>
  <c r="CP1056" i="5"/>
  <c r="CO1056" i="5"/>
  <c r="CN1056" i="5"/>
  <c r="CM1056" i="5"/>
  <c r="CL1056" i="5"/>
  <c r="CK1056" i="5"/>
  <c r="CJ1056" i="5"/>
  <c r="CI1056" i="5"/>
  <c r="CH1056" i="5"/>
  <c r="CG1056" i="5"/>
  <c r="CF1056" i="5"/>
  <c r="CE1056" i="5"/>
  <c r="CD1056" i="5"/>
  <c r="CC1056" i="5"/>
  <c r="CB1056" i="5"/>
  <c r="CA1056" i="5"/>
  <c r="BZ1056" i="5"/>
  <c r="BY1056" i="5"/>
  <c r="BX1056" i="5"/>
  <c r="BV1056" i="5"/>
  <c r="BW1056" i="5" s="1"/>
  <c r="BT1056" i="5"/>
  <c r="BS1056" i="5"/>
  <c r="BR1056" i="5"/>
  <c r="BQ1056" i="5"/>
  <c r="BM1056" i="5"/>
  <c r="BL1056" i="5"/>
  <c r="BP1056" i="5" s="1"/>
  <c r="BH1056" i="5"/>
  <c r="BF1056" i="5"/>
  <c r="BE1056" i="5"/>
  <c r="BJ1056" i="5" s="1"/>
  <c r="BN1056" i="5" s="1"/>
  <c r="BD1056" i="5"/>
  <c r="BC1056" i="5"/>
  <c r="BA1056" i="5"/>
  <c r="AZ1056" i="5"/>
  <c r="AX1056" i="5"/>
  <c r="AW1056" i="5"/>
  <c r="AU1056" i="5"/>
  <c r="AS1056" i="5"/>
  <c r="AQ1056" i="5"/>
  <c r="AO1056" i="5"/>
  <c r="AM1056" i="5"/>
  <c r="AK1056" i="5"/>
  <c r="AI1056" i="5"/>
  <c r="AG1056" i="5"/>
  <c r="AD1056" i="5"/>
  <c r="AE1056" i="5" s="1"/>
  <c r="AC1056" i="5"/>
  <c r="AB1056" i="5"/>
  <c r="AA1056" i="5"/>
  <c r="C1056" i="5"/>
  <c r="D1056" i="5" s="1"/>
  <c r="AK819" i="7"/>
  <c r="AJ819" i="7"/>
  <c r="AH819" i="7"/>
  <c r="J819" i="7"/>
  <c r="B819" i="7" s="1"/>
  <c r="AL819" i="7" s="1"/>
  <c r="AI819" i="7" s="1"/>
  <c r="Y861" i="6"/>
  <c r="Z861" i="6" s="1"/>
  <c r="V861" i="6"/>
  <c r="X861" i="6" s="1"/>
  <c r="U861" i="6"/>
  <c r="T861" i="6"/>
  <c r="S861" i="6"/>
  <c r="R861" i="6"/>
  <c r="N861" i="6"/>
  <c r="L861" i="6"/>
  <c r="K861" i="6"/>
  <c r="I861" i="6"/>
  <c r="W861" i="6" s="1"/>
  <c r="F861" i="6"/>
  <c r="A861" i="6"/>
  <c r="AF1057" i="2"/>
  <c r="AE1057" i="2"/>
  <c r="AB1057" i="2"/>
  <c r="AA1057" i="2"/>
  <c r="Z1057" i="2"/>
  <c r="X1057" i="2"/>
  <c r="W1057" i="2"/>
  <c r="P1057" i="2"/>
  <c r="O1057" i="2"/>
  <c r="M1057" i="2"/>
  <c r="K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Q1055" i="5"/>
  <c r="CM1055" i="5"/>
  <c r="CL1055" i="5"/>
  <c r="CI1055" i="5"/>
  <c r="CG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K1054" i="5" s="1"/>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AI817" i="7" s="1"/>
  <c r="Y859" i="6"/>
  <c r="V859" i="6"/>
  <c r="U859" i="6"/>
  <c r="CR1053" i="5"/>
  <c r="CL1053" i="5"/>
  <c r="CI1053" i="5"/>
  <c r="CF1053" i="5"/>
  <c r="CE1053" i="5"/>
  <c r="CD1053" i="5"/>
  <c r="CC1053" i="5"/>
  <c r="CB1053" i="5"/>
  <c r="CA1053" i="5"/>
  <c r="BZ1053" i="5"/>
  <c r="BY1053" i="5"/>
  <c r="BX1053" i="5"/>
  <c r="BT1053" i="5"/>
  <c r="BS1053" i="5"/>
  <c r="BR1053" i="5"/>
  <c r="BQ1053" i="5"/>
  <c r="BM1053" i="5"/>
  <c r="BK1053" i="5" s="1"/>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K1056" i="5" l="1"/>
  <c r="BO1056" i="5"/>
  <c r="BI1056" i="5"/>
  <c r="BG1056" i="5" s="1"/>
  <c r="CH1055" i="5"/>
  <c r="CM1053" i="5"/>
  <c r="BV1055" i="5"/>
  <c r="CO1055" i="5"/>
  <c r="AI818" i="7"/>
  <c r="I1057" i="2"/>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AI815" i="7" s="1"/>
  <c r="Y857" i="6"/>
  <c r="V857" i="6"/>
  <c r="U857" i="6"/>
  <c r="AE1052" i="2"/>
  <c r="AA1052" i="2"/>
  <c r="Z1052" i="2"/>
  <c r="X1052" i="2"/>
  <c r="W1052" i="2"/>
  <c r="P1052" i="2"/>
  <c r="AE1051" i="2"/>
  <c r="AA1051" i="2"/>
  <c r="Z1051" i="2"/>
  <c r="X1051" i="2"/>
  <c r="W1051" i="2"/>
  <c r="P1051" i="2"/>
  <c r="CS1052" i="5" l="1"/>
  <c r="CO1052" i="5"/>
  <c r="CP1052" i="5"/>
  <c r="CN1052" i="5"/>
  <c r="BK1052" i="5"/>
  <c r="CT1052" i="5"/>
  <c r="CM1052" i="5"/>
  <c r="CJ1052" i="5"/>
  <c r="BV1052" i="5"/>
  <c r="Z1051" i="5" l="1"/>
  <c r="CN1051" i="5" s="1"/>
  <c r="CR1051" i="5"/>
  <c r="CP1051" i="5"/>
  <c r="CL1051" i="5"/>
  <c r="CI1051" i="5"/>
  <c r="CH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K1050" i="5"/>
  <c r="BH1050" i="5"/>
  <c r="BF1050" i="5"/>
  <c r="AX1050" i="5"/>
  <c r="Z1050" i="5"/>
  <c r="CN1050" i="5" s="1"/>
  <c r="BE1051" i="5" l="1"/>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AI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CG1047" i="5" l="1"/>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62" i="5"/>
  <c r="AG1063"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71" i="5" l="1"/>
  <c r="AP1071" i="5"/>
  <c r="CS981" i="5"/>
  <c r="AT1071" i="5"/>
  <c r="CO981" i="5"/>
  <c r="AH1071" i="5"/>
  <c r="CT981" i="5"/>
  <c r="AV1071" i="5"/>
  <c r="CM981" i="5"/>
  <c r="AJ1071"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70" i="5" l="1"/>
  <c r="AP1070" i="5"/>
  <c r="AH1070" i="5"/>
  <c r="CG950" i="5"/>
  <c r="AT1070" i="5"/>
  <c r="CH950" i="5"/>
  <c r="AV1070" i="5"/>
  <c r="CM950" i="5"/>
  <c r="AJ1070"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69" i="5" l="1"/>
  <c r="AT1069" i="5"/>
  <c r="AV1069" i="5"/>
  <c r="AP1069" i="5"/>
  <c r="AJ1069" i="5"/>
  <c r="AN1069"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68" i="5"/>
  <c r="BE919" i="5"/>
  <c r="BJ919" i="5" s="1"/>
  <c r="BN919" i="5" s="1"/>
  <c r="BE921" i="5"/>
  <c r="BJ921" i="5" s="1"/>
  <c r="BN921" i="5" s="1"/>
  <c r="BK920" i="5"/>
  <c r="CG920" i="5"/>
  <c r="AP1067"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62"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62"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58"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68"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68" i="5" l="1"/>
  <c r="CQ889" i="5"/>
  <c r="AJ1068" i="5"/>
  <c r="AT1068" i="5"/>
  <c r="CK889" i="5"/>
  <c r="CS889" i="5"/>
  <c r="AU1062" i="5"/>
  <c r="CJ889" i="5"/>
  <c r="AH1068"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67" i="5" l="1"/>
  <c r="AN1066"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62"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67" i="5" l="1"/>
  <c r="AT1067" i="5"/>
  <c r="AV1067" i="5"/>
  <c r="CK858" i="5"/>
  <c r="BV858" i="5"/>
  <c r="AH1067"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62"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62"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63" i="5"/>
  <c r="AE839" i="2"/>
  <c r="AA839" i="2"/>
  <c r="Z839" i="2"/>
  <c r="X839" i="2"/>
  <c r="W839" i="2"/>
  <c r="P839" i="2"/>
  <c r="O826" i="7"/>
  <c r="G826"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66"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66" i="5" l="1"/>
  <c r="AJ1066" i="5"/>
  <c r="AT1066" i="5"/>
  <c r="AV1064" i="5"/>
  <c r="AV1066" i="5"/>
  <c r="CK828" i="5"/>
  <c r="AJ1064"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65"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65" i="5" l="1"/>
  <c r="AT1065" i="5"/>
  <c r="AJ1065" i="5"/>
  <c r="AP1065" i="5"/>
  <c r="AH1065" i="5"/>
  <c r="AV1065" i="5"/>
  <c r="CK797" i="5"/>
  <c r="AJ1063" i="5"/>
  <c r="AV1063"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62" i="5"/>
  <c r="AJ1062"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62"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64" i="5"/>
  <c r="AS581" i="5"/>
  <c r="CU581" i="5" s="1"/>
  <c r="AG581" i="5"/>
  <c r="CK581" i="5" s="1"/>
  <c r="X826"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26"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26"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26"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61"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61"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62" i="5"/>
  <c r="CL378" i="5" l="1"/>
  <c r="CI378" i="5"/>
  <c r="CE378" i="5"/>
  <c r="CD378" i="5"/>
  <c r="CC378" i="5"/>
  <c r="CB378" i="5"/>
  <c r="CA378" i="5"/>
  <c r="BZ378" i="5"/>
  <c r="BY378" i="5"/>
  <c r="BX378" i="5"/>
  <c r="BT378" i="5"/>
  <c r="BS378" i="5"/>
  <c r="BR378" i="5"/>
  <c r="BQ378" i="5"/>
  <c r="BL378" i="5"/>
  <c r="BM378" i="5"/>
  <c r="BH378" i="5"/>
  <c r="BF378" i="5"/>
  <c r="BB1062"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26"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26" i="7"/>
  <c r="AD826" i="7"/>
  <c r="AB826" i="7"/>
  <c r="Y826" i="7"/>
  <c r="N826" i="7"/>
  <c r="E826"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31"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64"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62"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63"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63"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55" i="5" l="1"/>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26" i="7"/>
  <c r="T826" i="7"/>
  <c r="R826" i="7"/>
  <c r="Z826" i="7"/>
  <c r="AC82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26" i="7"/>
  <c r="AK371" i="7"/>
  <c r="S826" i="7"/>
  <c r="B371" i="7"/>
  <c r="AL371" i="7" s="1"/>
  <c r="U826"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26" i="7"/>
  <c r="K826" i="7"/>
  <c r="AK392" i="7"/>
  <c r="I826"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Y1056" i="2" l="1"/>
  <c r="Y1055" i="2"/>
  <c r="Y1054" i="2"/>
  <c r="Y1053" i="2"/>
  <c r="Y1052" i="2"/>
  <c r="AB897" i="2"/>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26" i="7"/>
  <c r="AK536" i="7"/>
  <c r="H826" i="7"/>
  <c r="AJ536" i="7"/>
  <c r="B536" i="7"/>
  <c r="AL536" i="7" s="1"/>
  <c r="L826"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AB1056" i="2" l="1"/>
  <c r="I1056" i="2"/>
  <c r="AB1055" i="2"/>
  <c r="I1055" i="2"/>
  <c r="AB1054" i="2"/>
  <c r="I1054" i="2"/>
  <c r="AB1053" i="2"/>
  <c r="I1053" i="2"/>
  <c r="AB1052" i="2"/>
  <c r="I1052" i="2"/>
  <c r="W586" i="6"/>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26" i="7"/>
  <c r="B573" i="7"/>
  <c r="AL573" i="7" s="1"/>
  <c r="AK573" i="7"/>
  <c r="B826"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9" i="6" s="1"/>
  <c r="W854" i="6"/>
  <c r="I856" i="6"/>
  <c r="W856" i="6" l="1"/>
  <c r="I858" i="6"/>
  <c r="W858" i="6" l="1"/>
  <c r="I860" i="6"/>
  <c r="W860" i="6" s="1"/>
</calcChain>
</file>

<file path=xl/sharedStrings.xml><?xml version="1.0" encoding="utf-8"?>
<sst xmlns="http://schemas.openxmlformats.org/spreadsheetml/2006/main" count="1411" uniqueCount="980">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</sst>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国家衛健委発表に基づく感染状況!$AE$374:$AE$1060</c:f>
              <c:numCache>
                <c:formatCode>m"月"d"日"</c:formatCode>
                <c:ptCount val="68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numCache>
            </c:numRef>
          </c:cat>
          <c:val>
            <c:numRef>
              <c:f>国家衛健委発表に基づく感染状況!$AF$374:$AF$1060</c:f>
              <c:numCache>
                <c:formatCode>#,##0_);[Red]\(#,##0\)</c:formatCode>
                <c:ptCount val="68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1623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香港マカオ台湾の患者・海外輸入症例・無症状病原体保有者!$CN$189:$CN$1060</c:f>
              <c:numCache>
                <c:formatCode>m"月"d"日"</c:formatCode>
                <c:ptCount val="87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numCache>
            </c:numRef>
          </c:cat>
          <c:val>
            <c:numRef>
              <c:f>香港マカオ台湾の患者・海外輸入症例・無症状病原体保有者!$CO$189:$CO$1060</c:f>
              <c:numCache>
                <c:formatCode>General</c:formatCode>
                <c:ptCount val="87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省市別輸入症例数変化!$C$2:$C$823</c:f>
              <c:numCache>
                <c:formatCode>m"月"d"日"</c:formatCode>
                <c:ptCount val="8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numCache>
            </c:numRef>
          </c:cat>
          <c:val>
            <c:numRef>
              <c:f>省市別輸入症例数変化!$D$2:$D$823</c:f>
              <c:numCache>
                <c:formatCode>General</c:formatCode>
                <c:ptCount val="82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省市別輸入症例数変化!$C$2:$C$823</c:f>
              <c:numCache>
                <c:formatCode>m"月"d"日"</c:formatCode>
                <c:ptCount val="8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numCache>
            </c:numRef>
          </c:cat>
          <c:val>
            <c:numRef>
              <c:f>省市別輸入症例数変化!$E$2:$E$823</c:f>
              <c:numCache>
                <c:formatCode>General</c:formatCode>
                <c:ptCount val="82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省市別輸入症例数変化!$C$2:$C$823</c:f>
              <c:numCache>
                <c:formatCode>m"月"d"日"</c:formatCode>
                <c:ptCount val="8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numCache>
            </c:numRef>
          </c:cat>
          <c:val>
            <c:numRef>
              <c:f>省市別輸入症例数変化!$F$2:$F$823</c:f>
              <c:numCache>
                <c:formatCode>General</c:formatCode>
                <c:ptCount val="82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省市別輸入症例数変化!$C$2:$C$823</c:f>
              <c:numCache>
                <c:formatCode>m"月"d"日"</c:formatCode>
                <c:ptCount val="8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numCache>
            </c:numRef>
          </c:cat>
          <c:val>
            <c:numRef>
              <c:f>省市別輸入症例数変化!$G$2:$G$823</c:f>
              <c:numCache>
                <c:formatCode>General</c:formatCode>
                <c:ptCount val="822"/>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省市別輸入症例数変化!$C$2:$C$823</c:f>
              <c:numCache>
                <c:formatCode>m"月"d"日"</c:formatCode>
                <c:ptCount val="8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numCache>
            </c:numRef>
          </c:cat>
          <c:val>
            <c:numRef>
              <c:f>省市別輸入症例数変化!$H$2:$H$823</c:f>
              <c:numCache>
                <c:formatCode>General</c:formatCode>
                <c:ptCount val="82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省市別輸入症例数変化!$C$2:$C$823</c:f>
              <c:numCache>
                <c:formatCode>m"月"d"日"</c:formatCode>
                <c:ptCount val="8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numCache>
            </c:numRef>
          </c:cat>
          <c:val>
            <c:numRef>
              <c:f>省市別輸入症例数変化!$I$2:$I$823</c:f>
              <c:numCache>
                <c:formatCode>General</c:formatCode>
                <c:ptCount val="82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省市別輸入症例数変化!$C$2:$C$823</c:f>
              <c:numCache>
                <c:formatCode>m"月"d"日"</c:formatCode>
                <c:ptCount val="8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numCache>
            </c:numRef>
          </c:cat>
          <c:val>
            <c:numRef>
              <c:f>省市別輸入症例数変化!$J$2:$J$823</c:f>
              <c:numCache>
                <c:formatCode>0_);[Red]\(0\)</c:formatCode>
                <c:ptCount val="822"/>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香港マカオ台湾の患者・海外輸入症例・無症状病原体保有者!$AX$169:$AX$1060</c:f>
              <c:numCache>
                <c:formatCode>m"月"d"日"</c:formatCode>
                <c:ptCount val="89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numCache>
            </c:numRef>
          </c:cat>
          <c:val>
            <c:numRef>
              <c:f>香港マカオ台湾の患者・海外輸入症例・無症状病原体保有者!$AY$169:$AY$1060</c:f>
              <c:numCache>
                <c:formatCode>General</c:formatCode>
                <c:ptCount val="89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香港マカオ台湾の患者・海外輸入症例・無症状病原体保有者!$AX$169:$AX$1060</c:f>
              <c:numCache>
                <c:formatCode>m"月"d"日"</c:formatCode>
                <c:ptCount val="89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numCache>
            </c:numRef>
          </c:cat>
          <c:val>
            <c:numRef>
              <c:f>香港マカオ台湾の患者・海外輸入症例・無症状病原体保有者!$BB$169:$BB$1060</c:f>
              <c:numCache>
                <c:formatCode>General</c:formatCode>
                <c:ptCount val="89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香港マカオ台湾の患者・海外輸入症例・無症状病原体保有者!$AX$169:$AX$1060</c:f>
              <c:numCache>
                <c:formatCode>m"月"d"日"</c:formatCode>
                <c:ptCount val="89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numCache>
            </c:numRef>
          </c:cat>
          <c:val>
            <c:numRef>
              <c:f>香港マカオ台湾の患者・海外輸入症例・無症状病原体保有者!$AZ$169:$AZ$1060</c:f>
              <c:numCache>
                <c:formatCode>General</c:formatCode>
                <c:ptCount val="89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香港マカオ台湾の患者・海外輸入症例・無症状病原体保有者!$AX$169:$AX$1060</c:f>
              <c:numCache>
                <c:formatCode>m"月"d"日"</c:formatCode>
                <c:ptCount val="89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numCache>
            </c:numRef>
          </c:cat>
          <c:val>
            <c:numRef>
              <c:f>香港マカオ台湾の患者・海外輸入症例・無症状病原体保有者!$BC$169:$BC$1060</c:f>
              <c:numCache>
                <c:formatCode>General</c:formatCode>
                <c:ptCount val="89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香港マカオ台湾の患者・海外輸入症例・無症状病原体保有者!$CR$485:$CR$1060</c:f>
              <c:numCache>
                <c:formatCode>m"月"d"日"</c:formatCode>
                <c:ptCount val="57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numCache>
            </c:numRef>
          </c:cat>
          <c:val>
            <c:numRef>
              <c:f>香港マカオ台湾の患者・海外輸入症例・無症状病原体保有者!$CS$485:$CS$1060</c:f>
              <c:numCache>
                <c:formatCode>General</c:formatCode>
                <c:ptCount val="57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香港マカオ台湾の患者・海外輸入症例・無症状病原体保有者!$CR$485:$CR$1060</c:f>
              <c:numCache>
                <c:formatCode>m"月"d"日"</c:formatCode>
                <c:ptCount val="57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numCache>
            </c:numRef>
          </c:cat>
          <c:val>
            <c:numRef>
              <c:f>香港マカオ台湾の患者・海外輸入症例・無症状病原体保有者!$CT$485:$CT$1060</c:f>
              <c:numCache>
                <c:formatCode>General</c:formatCode>
                <c:ptCount val="57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香港マカオ台湾の患者・海外輸入症例・無症状病原体保有者!$BJ$97:$BJ$1059</c:f>
              <c:numCache>
                <c:formatCode>m"月"d"日"</c:formatCode>
                <c:ptCount val="96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numCache>
            </c:numRef>
          </c:cat>
          <c:val>
            <c:numRef>
              <c:f>香港マカオ台湾の患者・海外輸入症例・無症状病原体保有者!$BK$97:$BK$1059</c:f>
              <c:numCache>
                <c:formatCode>General</c:formatCode>
                <c:ptCount val="96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香港マカオ台湾の患者・海外輸入症例・無症状病原体保有者!$BJ$97:$BJ$1059</c:f>
              <c:numCache>
                <c:formatCode>m"月"d"日"</c:formatCode>
                <c:ptCount val="96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numCache>
            </c:numRef>
          </c:cat>
          <c:val>
            <c:numRef>
              <c:f>香港マカオ台湾の患者・海外輸入症例・無症状病原体保有者!$BL$97:$BL$1059</c:f>
              <c:numCache>
                <c:formatCode>General</c:formatCode>
                <c:ptCount val="96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香港マカオ台湾の患者・海外輸入症例・無症状病原体保有者!$CL$29:$CL$1060</c:f>
              <c:numCache>
                <c:formatCode>m"月"d"日"</c:formatCode>
                <c:ptCount val="10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numCache>
            </c:numRef>
          </c:cat>
          <c:val>
            <c:numRef>
              <c:f>香港マカオ台湾の患者・海外輸入症例・無症状病原体保有者!$CM$29:$CM$1060</c:f>
              <c:numCache>
                <c:formatCode>General</c:formatCode>
                <c:ptCount val="103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国家衛健委発表に基づく感染状況!$AE$374:$AE$1060</c:f>
              <c:numCache>
                <c:formatCode>m"月"d"日"</c:formatCode>
                <c:ptCount val="68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numCache>
            </c:numRef>
          </c:cat>
          <c:val>
            <c:numRef>
              <c:f>国家衛健委発表に基づく感染状況!$AF$374:$AF$1060</c:f>
              <c:numCache>
                <c:formatCode>#,##0_);[Red]\(#,##0\)</c:formatCode>
                <c:ptCount val="68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1623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省市別輸入症例数変化!$AH$2:$AH$822</c:f>
              <c:numCache>
                <c:formatCode>m"月"d"日"</c:formatCode>
                <c:ptCount val="82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numCache>
            </c:numRef>
          </c:cat>
          <c:val>
            <c:numRef>
              <c:f>省市別輸入症例数変化!$AI$2:$AI$822</c:f>
              <c:numCache>
                <c:formatCode>0_);[Red]\(0\)</c:formatCode>
                <c:ptCount val="82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省市別輸入症例数変化!$AH$2:$AH$822</c:f>
              <c:numCache>
                <c:formatCode>m"月"d"日"</c:formatCode>
                <c:ptCount val="82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numCache>
            </c:numRef>
          </c:cat>
          <c:val>
            <c:numRef>
              <c:f>省市別輸入症例数変化!$AJ$2:$AJ$822</c:f>
              <c:numCache>
                <c:formatCode>0_);[Red]\(0\)</c:formatCode>
                <c:ptCount val="82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省市別輸入症例数変化!$AH$2:$AH$822</c:f>
              <c:numCache>
                <c:formatCode>m"月"d"日"</c:formatCode>
                <c:ptCount val="82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numCache>
            </c:numRef>
          </c:cat>
          <c:val>
            <c:numRef>
              <c:f>省市別輸入症例数変化!$AK$2:$AK$822</c:f>
              <c:numCache>
                <c:formatCode>General</c:formatCode>
                <c:ptCount val="82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香港マカオ台湾の患者・海外輸入症例・無症状病原体保有者!$CP$189:$CP$1059</c:f>
              <c:numCache>
                <c:formatCode>m"月"d"日"</c:formatCode>
                <c:ptCount val="87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numCache>
            </c:numRef>
          </c:cat>
          <c:val>
            <c:numRef>
              <c:f>香港マカオ台湾の患者・海外輸入症例・無症状病原体保有者!$CQ$189:$CQ$1059</c:f>
              <c:numCache>
                <c:formatCode>General</c:formatCode>
                <c:ptCount val="87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香港マカオ台湾の患者・海外輸入症例・無症状病原体保有者!$CI$29:$CI$1060</c:f>
              <c:numCache>
                <c:formatCode>m"月"d"日"</c:formatCode>
                <c:ptCount val="10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numCache>
            </c:numRef>
          </c:cat>
          <c:val>
            <c:numRef>
              <c:f>香港マカオ台湾の患者・海外輸入症例・無症状病原体保有者!$CJ$29:$CJ$1060</c:f>
              <c:numCache>
                <c:formatCode>General</c:formatCode>
                <c:ptCount val="103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香港マカオ台湾の患者・海外輸入症例・無症状病原体保有者!$CN$189:$CN$1060</c:f>
              <c:numCache>
                <c:formatCode>m"月"d"日"</c:formatCode>
                <c:ptCount val="87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numCache>
            </c:numRef>
          </c:cat>
          <c:val>
            <c:numRef>
              <c:f>香港マカオ台湾の患者・海外輸入症例・無症状病原体保有者!$CO$189:$CO$1060</c:f>
              <c:numCache>
                <c:formatCode>General</c:formatCode>
                <c:ptCount val="87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香港マカオ台湾の患者・海外輸入症例・無症状病原体保有者!$BJ$97:$BJ$1059</c:f>
              <c:numCache>
                <c:formatCode>m"月"d"日"</c:formatCode>
                <c:ptCount val="96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numCache>
            </c:numRef>
          </c:cat>
          <c:val>
            <c:numRef>
              <c:f>香港マカオ台湾の患者・海外輸入症例・無症状病原体保有者!$BL$97:$BL$1059</c:f>
              <c:numCache>
                <c:formatCode>General</c:formatCode>
                <c:ptCount val="96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香港マカオ台湾の患者・海外輸入症例・無症状病原体保有者!$BJ$97:$BJ$1059</c:f>
              <c:numCache>
                <c:formatCode>m"月"d"日"</c:formatCode>
                <c:ptCount val="96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numCache>
            </c:numRef>
          </c:cat>
          <c:val>
            <c:numRef>
              <c:f>香港マカオ台湾の患者・海外輸入症例・無症状病原体保有者!$BK$97:$BK$1059</c:f>
              <c:numCache>
                <c:formatCode>General</c:formatCode>
                <c:ptCount val="96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国家衛健委発表に基づく感染状況!$W$27:$W$1060</c:f>
              <c:numCache>
                <c:formatCode>m"月"d"日"</c:formatCode>
                <c:ptCount val="10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numCache>
            </c:numRef>
          </c:cat>
          <c:val>
            <c:numRef>
              <c:f>国家衛健委発表に基づく感染状況!$X$27:$X$1060</c:f>
              <c:numCache>
                <c:formatCode>#,##0_);[Red]\(#,##0\)</c:formatCode>
                <c:ptCount val="103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国家衛健委発表に基づく感染状況!$W$27:$W$1060</c:f>
              <c:numCache>
                <c:formatCode>m"月"d"日"</c:formatCode>
                <c:ptCount val="10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numCache>
            </c:numRef>
          </c:cat>
          <c:val>
            <c:numRef>
              <c:f>国家衛健委発表に基づく感染状況!$Y$27:$Y$1060</c:f>
              <c:numCache>
                <c:formatCode>General</c:formatCode>
                <c:ptCount val="103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香港マカオ台湾の患者・海外輸入症例・無症状病原体保有者!$CP$189:$CP$1059</c:f>
              <c:numCache>
                <c:formatCode>m"月"d"日"</c:formatCode>
                <c:ptCount val="87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numCache>
            </c:numRef>
          </c:cat>
          <c:val>
            <c:numRef>
              <c:f>香港マカオ台湾の患者・海外輸入症例・無症状病原体保有者!$CQ$189:$CQ$1059</c:f>
              <c:numCache>
                <c:formatCode>General</c:formatCode>
                <c:ptCount val="87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香港マカオ台湾の患者・海外輸入症例・無症状病原体保有者!$CN$189:$CN$1060</c:f>
              <c:numCache>
                <c:formatCode>m"月"d"日"</c:formatCode>
                <c:ptCount val="87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numCache>
            </c:numRef>
          </c:cat>
          <c:val>
            <c:numRef>
              <c:f>香港マカオ台湾の患者・海外輸入症例・無症状病原体保有者!$CO$189:$CO$1060</c:f>
              <c:numCache>
                <c:formatCode>General</c:formatCode>
                <c:ptCount val="87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新疆の情況!$U$7:$U$865</c:f>
              <c:strCache>
                <c:ptCount val="855"/>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strCache>
            </c:strRef>
          </c:cat>
          <c:val>
            <c:numRef>
              <c:f>新疆の情況!$V$7:$V$865</c:f>
              <c:numCache>
                <c:formatCode>General</c:formatCode>
                <c:ptCount val="859"/>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新疆の情況!$U$7:$U$865</c:f>
              <c:strCache>
                <c:ptCount val="855"/>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strCache>
            </c:strRef>
          </c:cat>
          <c:val>
            <c:numRef>
              <c:f>新疆の情況!$W$7:$W$865</c:f>
              <c:numCache>
                <c:formatCode>General</c:formatCode>
                <c:ptCount val="859"/>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香港マカオ台湾の患者・海外輸入症例・無症状病原体保有者!$CI$29:$CI$1060</c:f>
              <c:numCache>
                <c:formatCode>m"月"d"日"</c:formatCode>
                <c:ptCount val="10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numCache>
            </c:numRef>
          </c:cat>
          <c:val>
            <c:numRef>
              <c:f>香港マカオ台湾の患者・海外輸入症例・無症状病原体保有者!$CJ$29:$CJ$1060</c:f>
              <c:numCache>
                <c:formatCode>General</c:formatCode>
                <c:ptCount val="103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香港マカオ台湾の患者・海外輸入症例・無症状病原体保有者!$BQ$29:$BQ$1060</c:f>
              <c:numCache>
                <c:formatCode>m"月"d"日"</c:formatCode>
                <c:ptCount val="10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numCache>
            </c:numRef>
          </c:cat>
          <c:val>
            <c:numRef>
              <c:f>香港マカオ台湾の患者・海外輸入症例・無症状病原体保有者!$BR$29:$BR$1060</c:f>
              <c:numCache>
                <c:formatCode>General</c:formatCode>
                <c:ptCount val="103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香港マカオ台湾の患者・海外輸入症例・無症状病原体保有者!$BQ$29:$BQ$1060</c:f>
              <c:numCache>
                <c:formatCode>m"月"d"日"</c:formatCode>
                <c:ptCount val="10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numCache>
            </c:numRef>
          </c:cat>
          <c:val>
            <c:numRef>
              <c:f>香港マカオ台湾の患者・海外輸入症例・無症状病原体保有者!$BS$29:$BS$1060</c:f>
              <c:numCache>
                <c:formatCode>General</c:formatCode>
                <c:ptCount val="10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香港マカオ台湾の患者・海外輸入症例・無症状病原体保有者!$BQ$29:$BQ$1060</c:f>
              <c:numCache>
                <c:formatCode>m"月"d"日"</c:formatCode>
                <c:ptCount val="10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numCache>
            </c:numRef>
          </c:cat>
          <c:val>
            <c:numRef>
              <c:f>香港マカオ台湾の患者・海外輸入症例・無症状病原体保有者!$BT$29:$BT$1060</c:f>
              <c:numCache>
                <c:formatCode>General</c:formatCode>
                <c:ptCount val="103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香港マカオ台湾の患者・海外輸入症例・無症状病原体保有者!$CI$29:$CI$1060</c:f>
              <c:numCache>
                <c:formatCode>m"月"d"日"</c:formatCode>
                <c:ptCount val="10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numCache>
            </c:numRef>
          </c:cat>
          <c:val>
            <c:numRef>
              <c:f>香港マカオ台湾の患者・海外輸入症例・無症状病原体保有者!$CJ$29:$CJ$1060</c:f>
              <c:numCache>
                <c:formatCode>General</c:formatCode>
                <c:ptCount val="103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香港マカオ台湾の患者・海外輸入症例・無症状病原体保有者!$CI$29:$CI$1060</c:f>
              <c:numCache>
                <c:formatCode>m"月"d"日"</c:formatCode>
                <c:ptCount val="10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numCache>
            </c:numRef>
          </c:cat>
          <c:val>
            <c:numRef>
              <c:f>香港マカオ台湾の患者・海外輸入症例・無症状病原体保有者!$CK$29:$CK$1060</c:f>
              <c:numCache>
                <c:formatCode>General</c:formatCode>
                <c:ptCount val="10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国家衛健委発表に基づく感染状況!$W$27:$W$1061</c:f>
              <c:numCache>
                <c:formatCode>m"月"d"日"</c:formatCode>
                <c:ptCount val="10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numCache>
            </c:numRef>
          </c:cat>
          <c:val>
            <c:numRef>
              <c:f>国家衛健委発表に基づく感染状況!$X$27:$X$1061</c:f>
              <c:numCache>
                <c:formatCode>#,##0_);[Red]\(#,##0\)</c:formatCode>
                <c:ptCount val="103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国家衛健委発表に基づく感染状況!$W$27:$W$1061</c:f>
              <c:numCache>
                <c:formatCode>m"月"d"日"</c:formatCode>
                <c:ptCount val="10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numCache>
            </c:numRef>
          </c:cat>
          <c:val>
            <c:numRef>
              <c:f>国家衛健委発表に基づく感染状況!$Y$27:$Y$1061</c:f>
              <c:numCache>
                <c:formatCode>General</c:formatCode>
                <c:ptCount val="103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香港マカオ台湾の患者・海外輸入症例・無症状病原体保有者!$BE$70:$BE$1060</c:f>
              <c:numCache>
                <c:formatCode>m"月"d"日"</c:formatCode>
                <c:ptCount val="99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numCache>
            </c:numRef>
          </c:cat>
          <c:val>
            <c:numRef>
              <c:f>香港マカオ台湾の患者・海外輸入症例・無症状病原体保有者!$BF$70:$BF$1060</c:f>
              <c:numCache>
                <c:formatCode>General</c:formatCode>
                <c:ptCount val="99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香港マカオ台湾の患者・海外輸入症例・無症状病原体保有者!$BE$70:$BE$1060</c:f>
              <c:numCache>
                <c:formatCode>m"月"d"日"</c:formatCode>
                <c:ptCount val="99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numCache>
            </c:numRef>
          </c:cat>
          <c:val>
            <c:numRef>
              <c:f>香港マカオ台湾の患者・海外輸入症例・無症状病原体保有者!$BG$70:$BG$1060</c:f>
              <c:numCache>
                <c:formatCode>General</c:formatCode>
                <c:ptCount val="99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香港マカオ台湾の患者・海外輸入症例・無症状病原体保有者!$BX$29:$BX$1060</c:f>
              <c:numCache>
                <c:formatCode>m"月"d"日"</c:formatCode>
                <c:ptCount val="10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numCache>
            </c:numRef>
          </c:cat>
          <c:val>
            <c:numRef>
              <c:f>香港マカオ台湾の患者・海外輸入症例・無症状病原体保有者!$BY$29:$BY$1060</c:f>
              <c:numCache>
                <c:formatCode>General</c:formatCode>
                <c:ptCount val="103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香港マカオ台湾の患者・海外輸入症例・無症状病原体保有者!$BX$29:$BX$1060</c:f>
              <c:numCache>
                <c:formatCode>m"月"d"日"</c:formatCode>
                <c:ptCount val="10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numCache>
            </c:numRef>
          </c:cat>
          <c:val>
            <c:numRef>
              <c:f>香港マカオ台湾の患者・海外輸入症例・無症状病原体保有者!$BZ$29:$BZ$1060</c:f>
              <c:numCache>
                <c:formatCode>General</c:formatCode>
                <c:ptCount val="10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787</c:v>
                </c:pt>
                <c:pt idx="1027">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香港マカオ台湾の患者・海外輸入症例・無症状病原体保有者!$BX$29:$BX$1060</c:f>
              <c:numCache>
                <c:formatCode>m"月"d"日"</c:formatCode>
                <c:ptCount val="10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numCache>
            </c:numRef>
          </c:cat>
          <c:val>
            <c:numRef>
              <c:f>香港マカオ台湾の患者・海外輸入症例・無症状病原体保有者!$CA$29:$CA$1060</c:f>
              <c:numCache>
                <c:formatCode>General</c:formatCode>
                <c:ptCount val="10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香港マカオ台湾の患者・海外輸入症例・無症状病原体保有者!$CB$29:$CB$1060</c:f>
              <c:numCache>
                <c:formatCode>m"月"d"日"</c:formatCode>
                <c:ptCount val="10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numCache>
            </c:numRef>
          </c:cat>
          <c:val>
            <c:numRef>
              <c:f>香港マカオ台湾の患者・海外輸入症例・無症状病原体保有者!$CC$29:$CC$1060</c:f>
              <c:numCache>
                <c:formatCode>General</c:formatCode>
                <c:ptCount val="103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香港マカオ台湾の患者・海外輸入症例・無症状病原体保有者!$CB$29:$CB$1060</c:f>
              <c:numCache>
                <c:formatCode>m"月"d"日"</c:formatCode>
                <c:ptCount val="10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numCache>
            </c:numRef>
          </c:cat>
          <c:val>
            <c:numRef>
              <c:f>香港マカオ台湾の患者・海外輸入症例・無症状病原体保有者!$CD$29:$CD$1060</c:f>
              <c:numCache>
                <c:formatCode>General</c:formatCode>
                <c:ptCount val="10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香港マカオ台湾の患者・海外輸入症例・無症状病原体保有者!$CB$29:$CB$1060</c:f>
              <c:numCache>
                <c:formatCode>m"月"d"日"</c:formatCode>
                <c:ptCount val="10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numCache>
            </c:numRef>
          </c:cat>
          <c:val>
            <c:numRef>
              <c:f>香港マカオ台湾の患者・海外輸入症例・無症状病原体保有者!$CE$29:$CE$1060</c:f>
              <c:numCache>
                <c:formatCode>General</c:formatCode>
                <c:ptCount val="10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9">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香港マカオ台湾の患者・海外輸入症例・無症状病原体保有者!$CL$29:$CL$1060</c:f>
              <c:numCache>
                <c:formatCode>m"月"d"日"</c:formatCode>
                <c:ptCount val="10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numCache>
            </c:numRef>
          </c:cat>
          <c:val>
            <c:numRef>
              <c:f>香港マカオ台湾の患者・海外輸入症例・無症状病原体保有者!$CM$29:$CM$1060</c:f>
              <c:numCache>
                <c:formatCode>General</c:formatCode>
                <c:ptCount val="103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香港マカオ台湾の患者・海外輸入症例・無症状病原体保有者!$CP$189:$CP$1059</c:f>
              <c:numCache>
                <c:formatCode>m"月"d"日"</c:formatCode>
                <c:ptCount val="87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numCache>
            </c:numRef>
          </c:cat>
          <c:val>
            <c:numRef>
              <c:f>香港マカオ台湾の患者・海外輸入症例・無症状病原体保有者!$CQ$189:$CQ$1059</c:f>
              <c:numCache>
                <c:formatCode>General</c:formatCode>
                <c:ptCount val="87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79"/>
  <sheetViews>
    <sheetView zoomScale="115" zoomScaleNormal="115" workbookViewId="0">
      <pane xSplit="2" ySplit="5" topLeftCell="T1049" activePane="bottomRight" state="frozen"/>
      <selection pane="topRight" activeCell="C1" sqref="C1"/>
      <selection pane="bottomLeft" activeCell="A8" sqref="A8"/>
      <selection pane="bottomRight" activeCell="T1057" sqref="T1057"/>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44881</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 si="453">+H1056-M1056-O1056</f>
        <v>14473</v>
      </c>
      <c r="J1056" s="47">
        <v>-1</v>
      </c>
      <c r="K1056" s="55">
        <f t="shared" ref="K1056" si="454">+J1056+K1055</f>
        <v>21</v>
      </c>
      <c r="L1056" s="47">
        <v>0</v>
      </c>
      <c r="M1056" s="87">
        <f t="shared" ref="M1056" si="455">+L1056+M1055</f>
        <v>5226</v>
      </c>
      <c r="N1056" s="47">
        <v>574</v>
      </c>
      <c r="O1056" s="87">
        <f t="shared" ref="O1056" si="456">+N1056+O1055</f>
        <v>255721</v>
      </c>
      <c r="P1056" s="105">
        <f t="shared" ref="P1056" si="457">+Q1056-Q1055</f>
        <v>130304</v>
      </c>
      <c r="Q1056" s="56">
        <v>9229668</v>
      </c>
      <c r="R1056" s="47">
        <v>116528</v>
      </c>
      <c r="S1056" s="110"/>
      <c r="T1056" s="56">
        <v>904540</v>
      </c>
      <c r="U1056" s="77"/>
      <c r="W1056" s="1">
        <f t="shared" ref="W1056" si="458">+B1056</f>
        <v>44879</v>
      </c>
      <c r="X1056" s="113">
        <f t="shared" ref="X1056" si="459">+G1056</f>
        <v>1661</v>
      </c>
      <c r="Y1056">
        <f t="shared" ref="Y1056" si="460">+H1056</f>
        <v>275420</v>
      </c>
      <c r="Z1056" s="114">
        <f t="shared" ref="Z1056" si="461">+B1056</f>
        <v>44879</v>
      </c>
      <c r="AA1056">
        <f t="shared" ref="AA1056" si="462">+L1056</f>
        <v>0</v>
      </c>
      <c r="AB1056">
        <f t="shared" ref="AB1056" si="463">+M1056</f>
        <v>5226</v>
      </c>
      <c r="AE1056" s="1">
        <f t="shared" ref="AE1056"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ref="I1057" si="465">+H1057-M1057-O1057</f>
        <v>15345</v>
      </c>
      <c r="J1057" s="47">
        <v>8</v>
      </c>
      <c r="K1057" s="55">
        <f t="shared" ref="K1057" si="466">+J1057+K1056</f>
        <v>29</v>
      </c>
      <c r="L1057" s="47">
        <v>0</v>
      </c>
      <c r="M1057" s="87">
        <f t="shared" ref="M1057" si="467">+L1057+M1056</f>
        <v>5226</v>
      </c>
      <c r="N1057" s="47">
        <v>751</v>
      </c>
      <c r="O1057" s="87">
        <f t="shared" ref="O1057" si="468">+N1057+O1056</f>
        <v>256472</v>
      </c>
      <c r="P1057" s="105">
        <f t="shared" ref="P1057" si="469">+Q1057-Q1056</f>
        <v>132873</v>
      </c>
      <c r="Q1057" s="56">
        <v>9362541</v>
      </c>
      <c r="R1057" s="47">
        <v>114392</v>
      </c>
      <c r="S1057" s="110"/>
      <c r="T1057" s="56">
        <v>921848</v>
      </c>
      <c r="U1057" s="77"/>
      <c r="W1057" s="1">
        <f t="shared" ref="W1057" si="470">+B1057</f>
        <v>44880</v>
      </c>
      <c r="X1057" s="113">
        <f t="shared" ref="X1057" si="471">+G1057</f>
        <v>1623</v>
      </c>
      <c r="Y1057">
        <f t="shared" ref="Y1057" si="472">+H1057</f>
        <v>277043</v>
      </c>
      <c r="Z1057" s="114">
        <f t="shared" ref="Z1057" si="473">+B1057</f>
        <v>44880</v>
      </c>
      <c r="AA1057">
        <f t="shared" ref="AA1057" si="474">+L1057</f>
        <v>0</v>
      </c>
      <c r="AB1057">
        <f t="shared" ref="AB1057" si="475">+M1057</f>
        <v>5226</v>
      </c>
      <c r="AE1057" s="1">
        <f t="shared" ref="AE1057" si="476">+B1057</f>
        <v>44880</v>
      </c>
      <c r="AF1057" s="259">
        <f>+G1057-香港マカオ台湾の患者・海外輸入症例・無症状病原体保有者!B1057</f>
        <v>1623</v>
      </c>
    </row>
    <row r="1058" spans="2:32" x14ac:dyDescent="0.55000000000000004">
      <c r="B1058" s="201"/>
      <c r="C1058" s="47"/>
      <c r="D1058" s="83"/>
      <c r="E1058" s="104"/>
      <c r="F1058" s="56"/>
      <c r="G1058" s="47"/>
      <c r="H1058" s="87"/>
      <c r="I1058" s="87"/>
      <c r="J1058" s="47"/>
      <c r="K1058" s="55"/>
      <c r="L1058" s="47"/>
      <c r="M1058" s="87"/>
      <c r="N1058" s="47"/>
      <c r="O1058" s="87"/>
      <c r="P1058" s="105"/>
      <c r="Q1058" s="56"/>
      <c r="R1058" s="47"/>
      <c r="S1058" s="110"/>
      <c r="T1058" s="56"/>
      <c r="U1058" s="77"/>
      <c r="W1058" s="1"/>
      <c r="X1058" s="113"/>
      <c r="Z1058" s="114"/>
      <c r="AE1058" s="1"/>
      <c r="AF1058" s="259"/>
    </row>
    <row r="1059" spans="2:32" x14ac:dyDescent="0.55000000000000004">
      <c r="B1059" s="201"/>
      <c r="C1059" s="47"/>
      <c r="D1059" s="83"/>
      <c r="E1059" s="104"/>
      <c r="F1059" s="56"/>
      <c r="G1059" s="47"/>
      <c r="H1059" s="87"/>
      <c r="I1059" s="87"/>
      <c r="J1059" s="47"/>
      <c r="K1059" s="55"/>
      <c r="L1059" s="47"/>
      <c r="M1059" s="87"/>
      <c r="N1059" s="47"/>
      <c r="O1059" s="87"/>
      <c r="P1059" s="105"/>
      <c r="Q1059" s="56"/>
      <c r="R1059" s="47"/>
      <c r="S1059" s="110"/>
      <c r="T1059" s="56"/>
      <c r="U1059" s="77"/>
      <c r="W1059" s="1"/>
      <c r="X1059" s="113"/>
      <c r="Z1059" s="114"/>
      <c r="AE1059" s="1"/>
      <c r="AF1059" s="259"/>
    </row>
    <row r="1060" spans="2:32" ht="18.5" thickBot="1" x14ac:dyDescent="0.6">
      <c r="B1060" s="65"/>
      <c r="C1060" s="58"/>
      <c r="D1060" s="48"/>
      <c r="E1060" s="60"/>
      <c r="F1060" s="59"/>
      <c r="G1060" s="47"/>
      <c r="H1060" s="87"/>
      <c r="I1060" s="87"/>
      <c r="J1060" s="58"/>
      <c r="K1060" s="55"/>
      <c r="L1060" s="47"/>
      <c r="M1060" s="87"/>
      <c r="N1060" s="47"/>
      <c r="O1060" s="87"/>
      <c r="P1060" s="105"/>
      <c r="Q1060" s="59"/>
      <c r="R1060" s="47"/>
      <c r="S1060" s="59"/>
      <c r="T1060" s="59"/>
      <c r="U1060" s="77"/>
      <c r="W1060" s="1"/>
      <c r="X1060" s="113"/>
      <c r="Z1060" s="114"/>
      <c r="AE1060" s="1"/>
      <c r="AF1060" s="259"/>
    </row>
    <row r="1061" spans="2:32" ht="9.5" customHeight="1" thickBot="1" x14ac:dyDescent="0.6">
      <c r="B1061" s="65"/>
      <c r="C1061" s="78"/>
      <c r="D1061" s="79"/>
      <c r="E1061" s="81"/>
      <c r="F1061" s="93"/>
      <c r="G1061" s="78"/>
      <c r="H1061" s="81"/>
      <c r="I1061" s="81"/>
      <c r="J1061" s="78"/>
      <c r="K1061" s="81"/>
      <c r="L1061" s="78"/>
      <c r="M1061" s="81"/>
      <c r="N1061" s="82"/>
      <c r="O1061" s="80"/>
      <c r="P1061" s="92"/>
      <c r="Q1061" s="93"/>
      <c r="R1061" s="112"/>
      <c r="S1061" s="93"/>
      <c r="T1061" s="93"/>
      <c r="U1061" s="66"/>
      <c r="AF1061" s="259"/>
    </row>
    <row r="1062" spans="2:32" x14ac:dyDescent="0.55000000000000004">
      <c r="M1062" s="262">
        <f>SUM(L845:L862)</f>
        <v>503</v>
      </c>
      <c r="AF1062" s="259"/>
    </row>
    <row r="1063" spans="2:32" ht="13" customHeight="1" x14ac:dyDescent="0.55000000000000004">
      <c r="E1063" s="106"/>
      <c r="F1063" s="107"/>
      <c r="G1063" s="106" t="s">
        <v>80</v>
      </c>
      <c r="H1063" s="107"/>
      <c r="I1063" s="107"/>
      <c r="J1063" s="107"/>
      <c r="U1063" s="71"/>
      <c r="AF1063" s="259"/>
    </row>
    <row r="1064" spans="2:32" ht="13" customHeight="1" x14ac:dyDescent="0.55000000000000004">
      <c r="E1064" s="106" t="s">
        <v>98</v>
      </c>
      <c r="F1064" s="107"/>
      <c r="G1064" s="274" t="s">
        <v>79</v>
      </c>
      <c r="H1064" s="275"/>
      <c r="I1064" s="106" t="s">
        <v>106</v>
      </c>
      <c r="J1064" s="107"/>
      <c r="AF1064" s="259"/>
    </row>
    <row r="1065" spans="2:32" ht="13" customHeight="1" x14ac:dyDescent="0.55000000000000004">
      <c r="B1065" s="119"/>
      <c r="E1065" s="108" t="s">
        <v>108</v>
      </c>
      <c r="F1065" s="107"/>
      <c r="G1065" s="108"/>
      <c r="H1065" s="108"/>
      <c r="I1065" s="106" t="s">
        <v>107</v>
      </c>
      <c r="J1065" s="107"/>
      <c r="AF1065" s="259"/>
    </row>
    <row r="1066" spans="2:32" ht="18.5" customHeight="1" x14ac:dyDescent="0.55000000000000004">
      <c r="E1066" s="106" t="s">
        <v>96</v>
      </c>
      <c r="F1066" s="107"/>
      <c r="G1066" s="106" t="s">
        <v>97</v>
      </c>
      <c r="H1066" s="107"/>
      <c r="I1066" s="107"/>
      <c r="J1066" s="107"/>
      <c r="AF1066" s="259"/>
    </row>
    <row r="1067" spans="2:32" ht="13" customHeight="1" x14ac:dyDescent="0.55000000000000004">
      <c r="E1067" s="106" t="s">
        <v>98</v>
      </c>
      <c r="F1067" s="107"/>
      <c r="G1067" s="106" t="s">
        <v>99</v>
      </c>
      <c r="H1067" s="107"/>
      <c r="I1067" s="107"/>
      <c r="J1067" s="107"/>
      <c r="AF1067" s="259"/>
    </row>
    <row r="1068" spans="2:32" ht="13" customHeight="1" x14ac:dyDescent="0.55000000000000004">
      <c r="E1068" s="106" t="s">
        <v>98</v>
      </c>
      <c r="F1068" s="107"/>
      <c r="G1068" s="106" t="s">
        <v>100</v>
      </c>
      <c r="H1068" s="107"/>
      <c r="I1068" s="107"/>
      <c r="J1068" s="107"/>
      <c r="AF1068" s="259"/>
    </row>
    <row r="1069" spans="2:32" ht="13" customHeight="1" x14ac:dyDescent="0.55000000000000004">
      <c r="E1069" s="106" t="s">
        <v>101</v>
      </c>
      <c r="F1069" s="107"/>
      <c r="G1069" s="106" t="s">
        <v>102</v>
      </c>
      <c r="H1069" s="107"/>
      <c r="I1069" s="107"/>
      <c r="J1069" s="107"/>
      <c r="AF1069" s="259"/>
    </row>
    <row r="1070" spans="2:32" ht="13" customHeight="1" x14ac:dyDescent="0.55000000000000004">
      <c r="E1070" s="106" t="s">
        <v>103</v>
      </c>
      <c r="F1070" s="107"/>
      <c r="G1070" s="106" t="s">
        <v>104</v>
      </c>
      <c r="H1070" s="107"/>
      <c r="I1070" s="107"/>
      <c r="J1070" s="107"/>
      <c r="AF1070" s="259"/>
    </row>
    <row r="1071" spans="2:32" x14ac:dyDescent="0.55000000000000004">
      <c r="AF1071" s="259"/>
    </row>
    <row r="1072" spans="2:32" x14ac:dyDescent="0.55000000000000004">
      <c r="AF1072" s="259"/>
    </row>
    <row r="1073" spans="32:32" x14ac:dyDescent="0.55000000000000004">
      <c r="AF1073" s="259"/>
    </row>
    <row r="1074" spans="32:32" x14ac:dyDescent="0.55000000000000004">
      <c r="AF1074" s="259"/>
    </row>
    <row r="1075" spans="32:32" x14ac:dyDescent="0.55000000000000004">
      <c r="AF1075" s="259"/>
    </row>
    <row r="1076" spans="32:32" x14ac:dyDescent="0.55000000000000004">
      <c r="AF1076" s="259"/>
    </row>
    <row r="1077" spans="32:32" x14ac:dyDescent="0.55000000000000004">
      <c r="AF1077" s="259"/>
    </row>
    <row r="1078" spans="32:32" x14ac:dyDescent="0.55000000000000004">
      <c r="AF1078" s="259"/>
    </row>
    <row r="1079" spans="32:32" x14ac:dyDescent="0.55000000000000004">
      <c r="AF1079" s="259"/>
    </row>
  </sheetData>
  <mergeCells count="12">
    <mergeCell ref="G1064:H106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71"/>
  <sheetViews>
    <sheetView topLeftCell="A6" zoomScaleNormal="100" workbookViewId="0">
      <pane xSplit="1" ySplit="2" topLeftCell="B1050" activePane="bottomRight" state="frozen"/>
      <selection activeCell="A6" sqref="A6"/>
      <selection pane="topRight" activeCell="B6" sqref="B6"/>
      <selection pane="bottomLeft" activeCell="A8" sqref="A8"/>
      <selection pane="bottomRight" activeCell="B1057" sqref="B1057"/>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56"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56"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56" si="1840">+BA1036+1</f>
        <v>466</v>
      </c>
      <c r="BB1040" s="119">
        <v>1</v>
      </c>
      <c r="BC1040" s="26">
        <f t="shared" ref="BC1040:BC1045" si="1841">+BC1039+BB1040</f>
        <v>1674</v>
      </c>
      <c r="BD1040" s="217">
        <f t="shared" ref="BD1040:BD1056"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5"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5"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+AZ1051+AY1052</f>
        <v>3483</v>
      </c>
      <c r="BA1052" s="217">
        <f t="shared" si="1840"/>
        <v>469</v>
      </c>
      <c r="BB1052" s="119">
        <v>0</v>
      </c>
      <c r="BC1052" s="26">
        <f>+BC1051+BB1052</f>
        <v>1678</v>
      </c>
      <c r="BD1052" s="217">
        <f t="shared" si="1842"/>
        <v>504</v>
      </c>
      <c r="BE1052" s="209">
        <f>+Z1052</f>
        <v>44876</v>
      </c>
      <c r="BF1052" s="120">
        <f>+B1052</f>
        <v>52</v>
      </c>
      <c r="BG1052" s="120">
        <f t="shared" si="1927"/>
        <v>26367</v>
      </c>
      <c r="BH1052" s="209">
        <f>+A1052</f>
        <v>44876</v>
      </c>
      <c r="BI1052" s="120">
        <f>+C1052</f>
        <v>26367</v>
      </c>
      <c r="BJ1052" s="1">
        <f t="shared" si="1928"/>
        <v>44876</v>
      </c>
      <c r="BK1052">
        <f t="shared" si="1929"/>
        <v>10351</v>
      </c>
      <c r="BL1052">
        <f>+M1052</f>
        <v>95</v>
      </c>
      <c r="BM1052">
        <f>+L1052</f>
        <v>10446</v>
      </c>
      <c r="BN1052" s="1">
        <f t="shared" si="1930"/>
        <v>44876</v>
      </c>
      <c r="BO1052">
        <f>+BO1048+BM1052</f>
        <v>233793</v>
      </c>
      <c r="BP1052">
        <f>+BP1048+BL1052</f>
        <v>12751</v>
      </c>
      <c r="BQ1052" s="167">
        <f>+A1052</f>
        <v>44876</v>
      </c>
      <c r="BR1052">
        <f t="shared" si="1931"/>
        <v>441912</v>
      </c>
      <c r="BS1052">
        <f t="shared" si="1932"/>
        <v>93913</v>
      </c>
      <c r="BT1052">
        <f t="shared" si="1933"/>
        <v>10511</v>
      </c>
      <c r="BU1052">
        <v>15</v>
      </c>
      <c r="BV1052">
        <f>+AD1052</f>
        <v>740</v>
      </c>
      <c r="BW1052">
        <f t="shared" si="1934"/>
        <v>114784</v>
      </c>
      <c r="BX1052" s="167">
        <f>+A1052</f>
        <v>44876</v>
      </c>
      <c r="BY1052">
        <f>+AL1052</f>
        <v>795</v>
      </c>
      <c r="BZ1052">
        <f>+AN1052</f>
        <v>787</v>
      </c>
      <c r="CA1052">
        <f>+AP1052</f>
        <v>6</v>
      </c>
      <c r="CB1052" s="167">
        <f>+A1052</f>
        <v>44876</v>
      </c>
      <c r="CC1052">
        <f t="shared" si="1935"/>
        <v>7996490</v>
      </c>
      <c r="CD1052">
        <f>+AT1052</f>
        <v>13742</v>
      </c>
      <c r="CE1052">
        <f t="shared" si="1936"/>
        <v>13441</v>
      </c>
      <c r="CF1052" s="167">
        <f>+A1052</f>
        <v>44876</v>
      </c>
      <c r="CG1052">
        <f>+AQ1052</f>
        <v>20285</v>
      </c>
      <c r="CH1052">
        <f>+AU1052</f>
        <v>62</v>
      </c>
      <c r="CI1052" s="167">
        <f>+A1052</f>
        <v>44876</v>
      </c>
      <c r="CJ1052">
        <f>+AD1052</f>
        <v>740</v>
      </c>
      <c r="CK1052">
        <f>+AG1052</f>
        <v>235</v>
      </c>
      <c r="CL1052" s="167">
        <f>+A1052</f>
        <v>44876</v>
      </c>
      <c r="CM1052">
        <f>+AI1052</f>
        <v>10</v>
      </c>
      <c r="CN1052" s="1">
        <f>+Z1052</f>
        <v>44876</v>
      </c>
      <c r="CO1052" s="253">
        <f>+AD1052</f>
        <v>740</v>
      </c>
      <c r="CP1052" s="1">
        <f>+Z1052</f>
        <v>44876</v>
      </c>
      <c r="CQ1052" s="254">
        <f>+AI1052</f>
        <v>10</v>
      </c>
      <c r="CR1052" s="167">
        <f>+A1052</f>
        <v>44876</v>
      </c>
      <c r="CS1052">
        <f>+AQ1052</f>
        <v>20285</v>
      </c>
      <c r="CT1052">
        <f>+AU1052</f>
        <v>62</v>
      </c>
      <c r="CU1052">
        <f>+AS1052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+AZ1052+AY1053</f>
        <v>3644</v>
      </c>
      <c r="BA1053" s="217">
        <f t="shared" si="1840"/>
        <v>470</v>
      </c>
      <c r="BB1053" s="119">
        <v>4</v>
      </c>
      <c r="BC1053" s="26">
        <f>+BC1052+BB1053</f>
        <v>1682</v>
      </c>
      <c r="BD1053" s="217">
        <f t="shared" si="1842"/>
        <v>505</v>
      </c>
      <c r="BE1053" s="209">
        <f>+Z1053</f>
        <v>44877</v>
      </c>
      <c r="BF1053" s="120">
        <f>+B1053</f>
        <v>36</v>
      </c>
      <c r="BG1053" s="120">
        <f t="shared" si="1927"/>
        <v>26403</v>
      </c>
      <c r="BH1053" s="209">
        <f>+A1053</f>
        <v>44877</v>
      </c>
      <c r="BI1053" s="120">
        <f>+C1053</f>
        <v>26403</v>
      </c>
      <c r="BJ1053" s="1">
        <f t="shared" si="1928"/>
        <v>44877</v>
      </c>
      <c r="BK1053">
        <f t="shared" si="1929"/>
        <v>13086</v>
      </c>
      <c r="BL1053">
        <f>+M1053</f>
        <v>81</v>
      </c>
      <c r="BM1053">
        <f>+L1053</f>
        <v>13167</v>
      </c>
      <c r="BN1053" s="1">
        <f t="shared" si="1930"/>
        <v>44877</v>
      </c>
      <c r="BO1053">
        <f>+BO1049+BM1053</f>
        <v>238756</v>
      </c>
      <c r="BP1053">
        <f>+BP1049+BL1053</f>
        <v>12718</v>
      </c>
      <c r="BQ1053" s="167">
        <f>+A1053</f>
        <v>44877</v>
      </c>
      <c r="BR1053">
        <f t="shared" si="1931"/>
        <v>442661</v>
      </c>
      <c r="BS1053">
        <f t="shared" si="1932"/>
        <v>94206</v>
      </c>
      <c r="BT1053">
        <f t="shared" si="1933"/>
        <v>10517</v>
      </c>
      <c r="BU1053">
        <v>15</v>
      </c>
      <c r="BV1053">
        <f>+AD1053</f>
        <v>749</v>
      </c>
      <c r="BW1053">
        <f t="shared" si="1934"/>
        <v>102696</v>
      </c>
      <c r="BX1053" s="167">
        <f>+A1053</f>
        <v>44877</v>
      </c>
      <c r="BY1053">
        <f>+AL1053</f>
        <v>795</v>
      </c>
      <c r="BZ1053">
        <f>+AN1053</f>
        <v>787</v>
      </c>
      <c r="CA1053">
        <f>+AP1053</f>
        <v>6</v>
      </c>
      <c r="CB1053" s="167">
        <f>+A1053</f>
        <v>44877</v>
      </c>
      <c r="CC1053">
        <f t="shared" si="1935"/>
        <v>8015698</v>
      </c>
      <c r="CD1053">
        <f>+AT1053</f>
        <v>13742</v>
      </c>
      <c r="CE1053">
        <f t="shared" si="1936"/>
        <v>13501</v>
      </c>
      <c r="CF1053" s="167">
        <f>+A1053</f>
        <v>44877</v>
      </c>
      <c r="CG1053">
        <f>+AQ1053</f>
        <v>19208</v>
      </c>
      <c r="CH1053">
        <f>+AU1053</f>
        <v>60</v>
      </c>
      <c r="CI1053" s="167">
        <f>+A1053</f>
        <v>44877</v>
      </c>
      <c r="CJ1053">
        <f>+AD1053</f>
        <v>749</v>
      </c>
      <c r="CK1053">
        <f>+AG1053</f>
        <v>293</v>
      </c>
      <c r="CL1053" s="167">
        <f>+A1053</f>
        <v>44877</v>
      </c>
      <c r="CM1053">
        <f>+AI1053</f>
        <v>6</v>
      </c>
      <c r="CN1053" s="1">
        <f>+Z1053</f>
        <v>44877</v>
      </c>
      <c r="CO1053" s="253">
        <f>+AD1053</f>
        <v>749</v>
      </c>
      <c r="CP1053" s="1">
        <f>+Z1053</f>
        <v>44877</v>
      </c>
      <c r="CQ1053" s="254">
        <f>+AI1053</f>
        <v>6</v>
      </c>
      <c r="CR1053" s="167">
        <f>+A1053</f>
        <v>44877</v>
      </c>
      <c r="CS1053">
        <f>+AQ1053</f>
        <v>19208</v>
      </c>
      <c r="CT1053">
        <f>+AU1053</f>
        <v>60</v>
      </c>
      <c r="CU1053">
        <f>+AS1053</f>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+AZ1053+AY1054</f>
        <v>3881</v>
      </c>
      <c r="BA1054" s="217">
        <f t="shared" si="1840"/>
        <v>471</v>
      </c>
      <c r="BB1054" s="119">
        <v>5</v>
      </c>
      <c r="BC1054" s="26">
        <f>+BC1053+BB1054</f>
        <v>1687</v>
      </c>
      <c r="BD1054" s="217">
        <f t="shared" si="1842"/>
        <v>506</v>
      </c>
      <c r="BE1054" s="209">
        <f>+Z1054</f>
        <v>44878</v>
      </c>
      <c r="BF1054" s="120">
        <f>+B1054</f>
        <v>47</v>
      </c>
      <c r="BG1054" s="120">
        <f t="shared" si="1927"/>
        <v>26450</v>
      </c>
      <c r="BH1054" s="209">
        <f>+A1054</f>
        <v>44878</v>
      </c>
      <c r="BI1054" s="120">
        <f>+C1054</f>
        <v>26450</v>
      </c>
      <c r="BJ1054" s="1">
        <f t="shared" si="1928"/>
        <v>44878</v>
      </c>
      <c r="BK1054">
        <f t="shared" si="1929"/>
        <v>14325</v>
      </c>
      <c r="BL1054">
        <f>+M1054</f>
        <v>84</v>
      </c>
      <c r="BM1054">
        <f>+L1054</f>
        <v>14409</v>
      </c>
      <c r="BN1054" s="1">
        <f t="shared" si="1930"/>
        <v>44878</v>
      </c>
      <c r="BO1054">
        <f>+BO1050+BM1054</f>
        <v>233367</v>
      </c>
      <c r="BP1054">
        <f>+BP1050+BL1054</f>
        <v>13021</v>
      </c>
      <c r="BQ1054" s="167">
        <f>+A1054</f>
        <v>44878</v>
      </c>
      <c r="BR1054">
        <f t="shared" si="1931"/>
        <v>443458</v>
      </c>
      <c r="BS1054">
        <f t="shared" si="1932"/>
        <v>94427</v>
      </c>
      <c r="BT1054">
        <f t="shared" si="1933"/>
        <v>10526</v>
      </c>
      <c r="BU1054">
        <v>15</v>
      </c>
      <c r="BV1054">
        <f>+AD1054</f>
        <v>797</v>
      </c>
      <c r="BW1054">
        <f t="shared" si="1934"/>
        <v>115936</v>
      </c>
      <c r="BX1054" s="167">
        <f>+A1054</f>
        <v>44878</v>
      </c>
      <c r="BY1054">
        <f>+AL1054</f>
        <v>795</v>
      </c>
      <c r="BZ1054">
        <f>+AN1054</f>
        <v>787</v>
      </c>
      <c r="CA1054">
        <f>+AP1054</f>
        <v>6</v>
      </c>
      <c r="CB1054" s="167">
        <f>+A1054</f>
        <v>44878</v>
      </c>
      <c r="CC1054">
        <f t="shared" si="1935"/>
        <v>8034295</v>
      </c>
      <c r="CD1054">
        <f>+AT1054</f>
        <v>13742</v>
      </c>
      <c r="CE1054">
        <f t="shared" si="1936"/>
        <v>13562</v>
      </c>
      <c r="CF1054" s="167">
        <f>+A1054</f>
        <v>44878</v>
      </c>
      <c r="CG1054">
        <f>+AQ1054</f>
        <v>18597</v>
      </c>
      <c r="CH1054">
        <f>+AU1054</f>
        <v>61</v>
      </c>
      <c r="CI1054" s="167">
        <f>+A1054</f>
        <v>44878</v>
      </c>
      <c r="CJ1054">
        <f>+AD1054</f>
        <v>797</v>
      </c>
      <c r="CK1054">
        <f>+AG1054</f>
        <v>221</v>
      </c>
      <c r="CL1054" s="167">
        <f>+A1054</f>
        <v>44878</v>
      </c>
      <c r="CM1054">
        <f>+AI1054</f>
        <v>9</v>
      </c>
      <c r="CN1054" s="1">
        <f>+Z1054</f>
        <v>44878</v>
      </c>
      <c r="CO1054" s="253">
        <f>+AD1054</f>
        <v>797</v>
      </c>
      <c r="CP1054" s="1">
        <f>+Z1054</f>
        <v>44878</v>
      </c>
      <c r="CQ1054" s="254">
        <f>+AI1054</f>
        <v>9</v>
      </c>
      <c r="CR1054" s="167">
        <f>+A1054</f>
        <v>44878</v>
      </c>
      <c r="CS1054">
        <f>+AQ1054</f>
        <v>18597</v>
      </c>
      <c r="CT1054">
        <f>+AU1054</f>
        <v>61</v>
      </c>
      <c r="CU1054">
        <f>+AS1054</f>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 si="1937">+A1055</f>
        <v>44879</v>
      </c>
      <c r="AA1055" s="210">
        <f t="shared" si="1913"/>
        <v>8495927</v>
      </c>
      <c r="AB1055" s="210">
        <f t="shared" si="1914"/>
        <v>109108</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 t="shared" si="1921"/>
        <v>0</v>
      </c>
      <c r="AN1055" s="143">
        <v>787</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 si="1938">+A1055</f>
        <v>44879</v>
      </c>
      <c r="AY1055" s="5">
        <v>303</v>
      </c>
      <c r="AZ1055" s="217">
        <f>+AZ1054+AY1055</f>
        <v>4184</v>
      </c>
      <c r="BA1055" s="217">
        <f t="shared" si="1840"/>
        <v>469</v>
      </c>
      <c r="BB1055" s="119">
        <v>6</v>
      </c>
      <c r="BC1055" s="26">
        <f>+BC1054+BB1055</f>
        <v>1693</v>
      </c>
      <c r="BD1055" s="217">
        <f t="shared" si="1842"/>
        <v>504</v>
      </c>
      <c r="BE1055" s="209">
        <f>+Z1055</f>
        <v>44879</v>
      </c>
      <c r="BF1055" s="120">
        <f>+B1055</f>
        <v>40</v>
      </c>
      <c r="BG1055" s="120">
        <f t="shared" ref="BG1055" si="1939">+BI1055</f>
        <v>26490</v>
      </c>
      <c r="BH1055" s="209">
        <f>+A1055</f>
        <v>44879</v>
      </c>
      <c r="BI1055" s="120">
        <f>+C1055</f>
        <v>26490</v>
      </c>
      <c r="BJ1055" s="1">
        <f t="shared" ref="BJ1055" si="1940">+BE1055</f>
        <v>44879</v>
      </c>
      <c r="BK1055">
        <f t="shared" ref="BK1055" si="1941">+BM1055-BL1055</f>
        <v>16151</v>
      </c>
      <c r="BL1055">
        <f>+M1055</f>
        <v>97</v>
      </c>
      <c r="BM1055">
        <f>+L1055</f>
        <v>16248</v>
      </c>
      <c r="BN1055" s="1">
        <f t="shared" ref="BN1055" si="1942">+BJ1055</f>
        <v>44879</v>
      </c>
      <c r="BO1055">
        <f>+BO1051+BM1055</f>
        <v>242247</v>
      </c>
      <c r="BP1055">
        <f>+BP1051+BL1055</f>
        <v>12974</v>
      </c>
      <c r="BQ1055" s="167">
        <f>+A1055</f>
        <v>44879</v>
      </c>
      <c r="BR1055">
        <f t="shared" ref="BR1055:BR1056" si="1943">+AF1055</f>
        <v>444231</v>
      </c>
      <c r="BS1055">
        <f t="shared" ref="BS1055:BS1056" si="1944">+AH1055</f>
        <v>94579</v>
      </c>
      <c r="BT1055">
        <f t="shared" ref="BT1055:BT1056" si="1945">+AJ1055</f>
        <v>10536</v>
      </c>
      <c r="BU1055">
        <v>15</v>
      </c>
      <c r="BV1055">
        <f>+AD1055</f>
        <v>773</v>
      </c>
      <c r="BW1055">
        <f t="shared" si="1934"/>
        <v>102067</v>
      </c>
      <c r="BX1055" s="167">
        <f>+A1055</f>
        <v>44879</v>
      </c>
      <c r="BY1055">
        <f>+AL1055</f>
        <v>795</v>
      </c>
      <c r="BZ1055">
        <f>+AN1055</f>
        <v>787</v>
      </c>
      <c r="CA1055">
        <f>+AP1055</f>
        <v>6</v>
      </c>
      <c r="CB1055" s="167">
        <f>+A1055</f>
        <v>44879</v>
      </c>
      <c r="CC1055">
        <f t="shared" ref="CC1055:CC1056" si="1946">+AR1055</f>
        <v>8050901</v>
      </c>
      <c r="CD1055">
        <f>+AT1055</f>
        <v>13742</v>
      </c>
      <c r="CE1055">
        <f t="shared" ref="CE1055:CE1056" si="1947">+AV1055</f>
        <v>13602</v>
      </c>
      <c r="CF1055" s="167">
        <f>+A1055</f>
        <v>44879</v>
      </c>
      <c r="CG1055">
        <f>+AQ1055</f>
        <v>16606</v>
      </c>
      <c r="CH1055">
        <f>+AU1055</f>
        <v>40</v>
      </c>
      <c r="CI1055" s="167">
        <f>+A1055</f>
        <v>44879</v>
      </c>
      <c r="CJ1055">
        <f>+AD1055</f>
        <v>773</v>
      </c>
      <c r="CK1055">
        <f>+AG1055</f>
        <v>152</v>
      </c>
      <c r="CL1055" s="167">
        <f>+A1055</f>
        <v>44879</v>
      </c>
      <c r="CM1055">
        <f>+AI1055</f>
        <v>10</v>
      </c>
      <c r="CN1055" s="1">
        <f>+Z1055</f>
        <v>44879</v>
      </c>
      <c r="CO1055" s="253">
        <f>+AD1055</f>
        <v>773</v>
      </c>
      <c r="CP1055" s="1">
        <f>+Z1055</f>
        <v>44879</v>
      </c>
      <c r="CQ1055" s="254">
        <f>+AI1055</f>
        <v>10</v>
      </c>
      <c r="CR1055" s="167">
        <f>+A1055</f>
        <v>44879</v>
      </c>
      <c r="CS1055">
        <f>+AQ1055</f>
        <v>16606</v>
      </c>
      <c r="CT1055">
        <f>+AU1055</f>
        <v>40</v>
      </c>
      <c r="CU1055">
        <f>+AS1055</f>
        <v>0</v>
      </c>
    </row>
    <row r="1056" spans="1:99" ht="18" customHeight="1" x14ac:dyDescent="0.55000000000000004">
      <c r="A1056" s="167">
        <v>44880</v>
      </c>
      <c r="B1056" s="219">
        <v>55</v>
      </c>
      <c r="C1056" s="142">
        <f t="shared" ref="C1056" si="1948">+B1056+C1055</f>
        <v>26545</v>
      </c>
      <c r="D1056" s="261">
        <f t="shared" ref="D1056" si="1949">+C1056-F1056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ref="Z1056" si="1950">+A1056</f>
        <v>44880</v>
      </c>
      <c r="AA1056" s="210">
        <f t="shared" ref="AA1056" si="1951">+AF1056+AL1056+AR1056</f>
        <v>8515278</v>
      </c>
      <c r="AB1056" s="210">
        <f t="shared" ref="AB1056" si="1952">+AH1056+AN1056+AT1056</f>
        <v>109332</v>
      </c>
      <c r="AC1056" s="211">
        <f t="shared" ref="AC1056" si="1953">+AJ1056+AP1056+AV1056</f>
        <v>24200</v>
      </c>
      <c r="AD1056" s="170">
        <f t="shared" ref="AD1056" si="1954">+AF1056-AF1055</f>
        <v>810</v>
      </c>
      <c r="AE1056" s="222">
        <f t="shared" ref="AE1056" si="1955">+AE1055+AD1056</f>
        <v>443836</v>
      </c>
      <c r="AF1056" s="143">
        <v>445041</v>
      </c>
      <c r="AG1056" s="171">
        <f t="shared" ref="AG1056" si="1956">+AH1056-AH1055</f>
        <v>224</v>
      </c>
      <c r="AH1056" s="143">
        <v>94803</v>
      </c>
      <c r="AI1056" s="171">
        <f t="shared" ref="AI1056" si="1957">+AJ1056-AJ1055</f>
        <v>13</v>
      </c>
      <c r="AJ1056" s="172">
        <v>10549</v>
      </c>
      <c r="AK1056" s="173">
        <f t="shared" ref="AK1056" si="1958">+AL1056-AL1055</f>
        <v>0</v>
      </c>
      <c r="AL1056" s="143">
        <v>795</v>
      </c>
      <c r="AM1056" s="173">
        <f t="shared" ref="AM1056" si="1959">+AN1056-AN1055</f>
        <v>0</v>
      </c>
      <c r="AN1056" s="143">
        <v>787</v>
      </c>
      <c r="AO1056" s="171">
        <f t="shared" ref="AO1056" si="1960">+AP1056-AP1055</f>
        <v>0</v>
      </c>
      <c r="AP1056" s="174">
        <v>6</v>
      </c>
      <c r="AQ1056" s="173">
        <f t="shared" ref="AQ1056" si="1961">+AR1056-AR1055</f>
        <v>18541</v>
      </c>
      <c r="AR1056" s="143">
        <v>8069442</v>
      </c>
      <c r="AS1056" s="171">
        <f t="shared" ref="AS1056" si="1962">+AT1056-AT1055</f>
        <v>0</v>
      </c>
      <c r="AT1056" s="143">
        <v>13742</v>
      </c>
      <c r="AU1056" s="171">
        <f t="shared" ref="AU1056" si="1963">+AV1056-AV1055</f>
        <v>43</v>
      </c>
      <c r="AV1056" s="175">
        <v>13645</v>
      </c>
      <c r="AW1056" s="217">
        <f t="shared" si="1836"/>
        <v>895</v>
      </c>
      <c r="AX1056" s="216">
        <f t="shared" ref="AX1056" si="1964">+A1056</f>
        <v>44880</v>
      </c>
      <c r="AY1056" s="5">
        <v>197</v>
      </c>
      <c r="AZ1056" s="217">
        <f>+AZ1055+AY1056</f>
        <v>4381</v>
      </c>
      <c r="BA1056" s="217">
        <f t="shared" si="1840"/>
        <v>470</v>
      </c>
      <c r="BB1056" s="119">
        <v>1</v>
      </c>
      <c r="BC1056" s="26">
        <f>+BC1055+BB1056</f>
        <v>1694</v>
      </c>
      <c r="BD1056" s="217">
        <f t="shared" si="1842"/>
        <v>505</v>
      </c>
      <c r="BE1056" s="209">
        <f>+Z1056</f>
        <v>44880</v>
      </c>
      <c r="BF1056" s="120">
        <f>+B1056</f>
        <v>55</v>
      </c>
      <c r="BG1056" s="120">
        <f t="shared" ref="BG1056" si="1965">+BI1056</f>
        <v>26545</v>
      </c>
      <c r="BH1056" s="209">
        <f>+A1056</f>
        <v>44880</v>
      </c>
      <c r="BI1056" s="120">
        <f>+C1056</f>
        <v>26545</v>
      </c>
      <c r="BJ1056" s="1">
        <f t="shared" ref="BJ1056" si="1966">+BE1056</f>
        <v>44880</v>
      </c>
      <c r="BK1056">
        <f t="shared" ref="BK1056" si="1967">+BM1056-BL1056</f>
        <v>18491</v>
      </c>
      <c r="BL1056">
        <f>+M1056</f>
        <v>85</v>
      </c>
      <c r="BM1056">
        <f>+L1056</f>
        <v>18576</v>
      </c>
      <c r="BN1056" s="1">
        <f t="shared" ref="BN1056" si="1968">+BJ1056</f>
        <v>44880</v>
      </c>
      <c r="BO1056">
        <f>+BO1052+BM1056</f>
        <v>252369</v>
      </c>
      <c r="BP1056">
        <f>+BP1052+BL1056</f>
        <v>12836</v>
      </c>
      <c r="BQ1056" s="167">
        <f>+A1056</f>
        <v>44880</v>
      </c>
      <c r="BR1056">
        <f t="shared" ref="BR1056" si="1969">+AF1056</f>
        <v>445041</v>
      </c>
      <c r="BS1056">
        <f t="shared" ref="BS1056" si="1970">+AH1056</f>
        <v>94803</v>
      </c>
      <c r="BT1056">
        <f t="shared" ref="BT1056" si="1971">+AJ1056</f>
        <v>10549</v>
      </c>
      <c r="BU1056">
        <v>15</v>
      </c>
      <c r="BV1056">
        <f>+AD1056</f>
        <v>810</v>
      </c>
      <c r="BW1056">
        <f t="shared" ref="BW1056" si="1972">+BW1052+BV1056</f>
        <v>115594</v>
      </c>
      <c r="BX1056" s="167">
        <f>+A1056</f>
        <v>44880</v>
      </c>
      <c r="BY1056">
        <f>+AL1056</f>
        <v>795</v>
      </c>
      <c r="BZ1056">
        <f>+AN1056</f>
        <v>787</v>
      </c>
      <c r="CA1056">
        <f>+AP1056</f>
        <v>6</v>
      </c>
      <c r="CB1056" s="167">
        <f>+A1056</f>
        <v>44880</v>
      </c>
      <c r="CC1056">
        <f t="shared" ref="CC1056" si="1973">+AR1056</f>
        <v>8069442</v>
      </c>
      <c r="CD1056">
        <f>+AT1056</f>
        <v>13742</v>
      </c>
      <c r="CE1056">
        <f t="shared" ref="CE1056" si="1974">+AV1056</f>
        <v>13645</v>
      </c>
      <c r="CF1056" s="167">
        <f>+A1056</f>
        <v>44880</v>
      </c>
      <c r="CG1056">
        <f>+AQ1056</f>
        <v>18541</v>
      </c>
      <c r="CH1056">
        <f>+AU1056</f>
        <v>43</v>
      </c>
      <c r="CI1056" s="167">
        <f>+A1056</f>
        <v>44880</v>
      </c>
      <c r="CJ1056">
        <f>+AD1056</f>
        <v>810</v>
      </c>
      <c r="CK1056">
        <f>+AG1056</f>
        <v>224</v>
      </c>
      <c r="CL1056" s="167">
        <f>+A1056</f>
        <v>44880</v>
      </c>
      <c r="CM1056">
        <f>+AI1056</f>
        <v>13</v>
      </c>
      <c r="CN1056" s="1">
        <f>+Z1056</f>
        <v>44880</v>
      </c>
      <c r="CO1056" s="253">
        <f>+AD1056</f>
        <v>810</v>
      </c>
      <c r="CP1056" s="1">
        <f>+Z1056</f>
        <v>44880</v>
      </c>
      <c r="CQ1056" s="254">
        <f>+AI1056</f>
        <v>13</v>
      </c>
      <c r="CR1056" s="167">
        <f>+A1056</f>
        <v>44880</v>
      </c>
      <c r="CS1056">
        <f>+AQ1056</f>
        <v>18541</v>
      </c>
      <c r="CT1056">
        <f>+AU1056</f>
        <v>43</v>
      </c>
      <c r="CU1056">
        <f>+AS1056</f>
        <v>0</v>
      </c>
    </row>
    <row r="1057" spans="1:96" ht="18" customHeight="1" x14ac:dyDescent="0.55000000000000004">
      <c r="A1057" s="167"/>
      <c r="B1057" s="219"/>
      <c r="C1057" s="142"/>
      <c r="D1057" s="261"/>
      <c r="E1057" s="135"/>
      <c r="F1057" s="135"/>
      <c r="G1057" s="135"/>
      <c r="H1057" s="123"/>
      <c r="I1057" s="135"/>
      <c r="J1057" s="123"/>
      <c r="K1057" s="41"/>
      <c r="L1057" s="134"/>
      <c r="M1057" s="219"/>
      <c r="N1057" s="123"/>
      <c r="O1057" s="123"/>
      <c r="P1057" s="135"/>
      <c r="Q1057" s="135"/>
      <c r="R1057" s="123"/>
      <c r="S1057" s="123"/>
      <c r="T1057" s="135"/>
      <c r="U1057" s="135"/>
      <c r="V1057" s="123"/>
      <c r="W1057" s="41"/>
      <c r="X1057" s="136"/>
      <c r="Y1057" s="4"/>
      <c r="Z1057" s="74"/>
      <c r="AA1057" s="210"/>
      <c r="AB1057" s="210"/>
      <c r="AC1057" s="211"/>
      <c r="AD1057" s="170"/>
      <c r="AE1057" s="222"/>
      <c r="AF1057" s="143"/>
      <c r="AG1057" s="171"/>
      <c r="AH1057" s="143"/>
      <c r="AI1057" s="171"/>
      <c r="AJ1057" s="172"/>
      <c r="AK1057" s="173"/>
      <c r="AL1057" s="143"/>
      <c r="AM1057" s="222"/>
      <c r="AN1057" s="143"/>
      <c r="AO1057" s="171"/>
      <c r="AP1057" s="174"/>
      <c r="AQ1057" s="173"/>
      <c r="AR1057" s="143"/>
      <c r="AS1057" s="171"/>
      <c r="AT1057" s="143"/>
      <c r="AU1057" s="171"/>
      <c r="AV1057" s="175"/>
      <c r="AW1057" s="217"/>
      <c r="AX1057" s="216"/>
      <c r="AY1057" s="5"/>
      <c r="AZ1057" s="217"/>
      <c r="BA1057" s="217"/>
      <c r="BB1057" s="119"/>
      <c r="BC1057" s="26"/>
      <c r="BD1057" s="217"/>
      <c r="BE1057" s="209"/>
      <c r="BF1057" s="120"/>
      <c r="BG1057" s="120"/>
      <c r="BH1057" s="209"/>
      <c r="BI1057" s="120"/>
      <c r="BJ1057" s="1"/>
      <c r="BN1057" s="1"/>
      <c r="BQ1057" s="167"/>
      <c r="BX1057" s="167"/>
      <c r="CB1057" s="167"/>
      <c r="CF1057" s="216"/>
      <c r="CI1057" s="167"/>
      <c r="CL1057" s="167"/>
      <c r="CN1057" s="1"/>
      <c r="CO1057" s="253"/>
      <c r="CP1057" s="1"/>
      <c r="CQ1057" s="254"/>
      <c r="CR1057" s="167"/>
    </row>
    <row r="1058" spans="1:96" ht="18" customHeight="1" x14ac:dyDescent="0.55000000000000004">
      <c r="A1058" s="167"/>
      <c r="B1058" s="219"/>
      <c r="C1058" s="142"/>
      <c r="D1058" s="261"/>
      <c r="E1058" s="135"/>
      <c r="F1058" s="135"/>
      <c r="G1058" s="135"/>
      <c r="H1058" s="123"/>
      <c r="I1058" s="135"/>
      <c r="J1058" s="123"/>
      <c r="K1058" s="41"/>
      <c r="L1058" s="134"/>
      <c r="M1058" s="219"/>
      <c r="N1058" s="123"/>
      <c r="O1058" s="123"/>
      <c r="P1058" s="135"/>
      <c r="Q1058" s="135"/>
      <c r="R1058" s="123"/>
      <c r="S1058" s="123"/>
      <c r="T1058" s="135"/>
      <c r="U1058" s="135"/>
      <c r="V1058" s="123"/>
      <c r="W1058" s="41"/>
      <c r="X1058" s="136"/>
      <c r="Y1058" s="4"/>
      <c r="Z1058" s="74"/>
      <c r="AA1058" s="210"/>
      <c r="AB1058" s="210"/>
      <c r="AC1058" s="211"/>
      <c r="AD1058" s="170"/>
      <c r="AE1058" s="222"/>
      <c r="AF1058" s="143"/>
      <c r="AG1058" s="171"/>
      <c r="AH1058" s="143"/>
      <c r="AI1058" s="171"/>
      <c r="AJ1058" s="172"/>
      <c r="AK1058" s="173"/>
      <c r="AL1058" s="143"/>
      <c r="AM1058" s="171"/>
      <c r="AN1058" s="143"/>
      <c r="AO1058" s="171"/>
      <c r="AP1058" s="174"/>
      <c r="AQ1058" s="173"/>
      <c r="AR1058" s="143"/>
      <c r="AS1058" s="171"/>
      <c r="AT1058" s="143"/>
      <c r="AU1058" s="171"/>
      <c r="AV1058" s="175"/>
      <c r="AW1058" s="217"/>
      <c r="AX1058" s="216"/>
      <c r="AY1058" s="5"/>
      <c r="AZ1058" s="217"/>
      <c r="BA1058" s="217"/>
      <c r="BB1058" s="119"/>
      <c r="BC1058" s="26"/>
      <c r="BD1058" s="217"/>
      <c r="BE1058" s="209"/>
      <c r="BF1058" s="120"/>
      <c r="BG1058" s="120"/>
      <c r="BH1058" s="209"/>
      <c r="BI1058" s="120"/>
      <c r="BJ1058" s="1"/>
      <c r="BN1058" s="1"/>
      <c r="BQ1058" s="167"/>
      <c r="BX1058" s="167"/>
      <c r="CB1058" s="167"/>
      <c r="CE1058">
        <f>+AV1058</f>
        <v>0</v>
      </c>
      <c r="CF1058" s="216"/>
      <c r="CI1058" s="167"/>
      <c r="CL1058" s="167"/>
      <c r="CN1058" s="1"/>
      <c r="CO1058" s="253"/>
      <c r="CP1058" s="1"/>
      <c r="CQ1058" s="254"/>
      <c r="CR1058" s="167"/>
    </row>
    <row r="1059" spans="1:96" ht="18" customHeight="1" x14ac:dyDescent="0.55000000000000004">
      <c r="A1059" s="167"/>
      <c r="B1059" s="219"/>
      <c r="C1059" s="142"/>
      <c r="D1059" s="142"/>
      <c r="E1059" s="135"/>
      <c r="F1059" s="135"/>
      <c r="G1059" s="135"/>
      <c r="H1059" s="123"/>
      <c r="I1059" s="135"/>
      <c r="J1059" s="123"/>
      <c r="K1059" s="41"/>
      <c r="L1059" s="134"/>
      <c r="M1059" s="135"/>
      <c r="N1059" s="123"/>
      <c r="O1059" s="123"/>
      <c r="P1059" s="135"/>
      <c r="Q1059" s="135"/>
      <c r="R1059" s="123"/>
      <c r="S1059" s="123"/>
      <c r="T1059" s="135"/>
      <c r="U1059" s="135"/>
      <c r="V1059" s="123"/>
      <c r="W1059" s="41"/>
      <c r="X1059" s="136"/>
      <c r="Y1059" s="4"/>
      <c r="Z1059" s="74"/>
      <c r="AA1059" s="210"/>
      <c r="AB1059" s="210"/>
      <c r="AC1059" s="211"/>
      <c r="AD1059" s="170"/>
      <c r="AE1059" s="222"/>
      <c r="AF1059" s="143"/>
      <c r="AG1059" s="171"/>
      <c r="AH1059" s="143"/>
      <c r="AI1059" s="171"/>
      <c r="AJ1059" s="172"/>
      <c r="AK1059" s="173"/>
      <c r="AL1059" s="143"/>
      <c r="AM1059" s="171"/>
      <c r="AN1059" s="143"/>
      <c r="AO1059" s="171"/>
      <c r="AP1059" s="174"/>
      <c r="AQ1059" s="173"/>
      <c r="AR1059" s="143"/>
      <c r="AS1059" s="171"/>
      <c r="AT1059" s="143"/>
      <c r="AU1059" s="171"/>
      <c r="AV1059" s="175"/>
      <c r="AW1059" s="217"/>
      <c r="AX1059" s="216"/>
      <c r="AY1059" s="5"/>
      <c r="AZ1059" s="217"/>
      <c r="BA1059" s="217"/>
      <c r="BB1059" s="119"/>
      <c r="BC1059" s="26"/>
      <c r="BD1059" s="217"/>
      <c r="BE1059" s="209"/>
      <c r="BF1059" s="120"/>
      <c r="BG1059" s="120"/>
      <c r="BH1059" s="209"/>
      <c r="BI1059" s="120"/>
      <c r="BJ1059" s="1"/>
      <c r="BN1059" s="1"/>
      <c r="BQ1059" s="167"/>
      <c r="BX1059" s="167"/>
      <c r="CB1059" s="167"/>
      <c r="CI1059" s="167"/>
      <c r="CL1059" s="167"/>
      <c r="CN1059" s="1"/>
      <c r="CO1059" s="253"/>
      <c r="CP1059" s="1"/>
      <c r="CQ1059" s="254"/>
      <c r="CR1059" s="167"/>
    </row>
    <row r="1060" spans="1:96" ht="7" customHeight="1" thickBot="1" x14ac:dyDescent="0.6">
      <c r="A1060" s="65"/>
      <c r="B1060" s="134"/>
      <c r="C1060" s="142"/>
      <c r="D1060" s="135"/>
      <c r="E1060" s="135"/>
      <c r="F1060" s="135"/>
      <c r="G1060" s="135"/>
      <c r="H1060" s="123"/>
      <c r="I1060" s="135"/>
      <c r="J1060" s="123"/>
      <c r="K1060" s="136"/>
      <c r="L1060" s="134"/>
      <c r="M1060" s="135"/>
      <c r="N1060" s="123"/>
      <c r="O1060" s="123"/>
      <c r="P1060" s="135"/>
      <c r="Q1060" s="135"/>
      <c r="R1060" s="123"/>
      <c r="S1060" s="123"/>
      <c r="T1060" s="135"/>
      <c r="U1060" s="135"/>
      <c r="V1060" s="123"/>
      <c r="W1060" s="41"/>
      <c r="X1060" s="136"/>
      <c r="Z1060" s="65"/>
      <c r="AA1060" s="63"/>
      <c r="AB1060" s="63"/>
      <c r="AC1060" s="63"/>
      <c r="AD1060" s="170"/>
      <c r="AE1060" s="222"/>
      <c r="AF1060" s="143"/>
      <c r="AG1060" s="171"/>
      <c r="AH1060" s="143"/>
      <c r="AI1060" s="171"/>
      <c r="AJ1060" s="172"/>
      <c r="AK1060" s="173"/>
      <c r="AL1060" s="143"/>
      <c r="AM1060" s="171"/>
      <c r="AN1060" s="143"/>
      <c r="AO1060" s="171"/>
      <c r="AP1060" s="174"/>
      <c r="AQ1060" s="173"/>
      <c r="AR1060" s="143"/>
      <c r="AS1060" s="171"/>
      <c r="AT1060" s="143"/>
      <c r="AU1060" s="171"/>
      <c r="AV1060" s="175"/>
    </row>
    <row r="1061" spans="1:96" x14ac:dyDescent="0.55000000000000004">
      <c r="B1061" s="44"/>
      <c r="C1061" s="44"/>
      <c r="D1061" s="44"/>
      <c r="E1061" s="44"/>
      <c r="F1061" s="44"/>
      <c r="G1061" s="44"/>
      <c r="H1061" s="44"/>
      <c r="I1061" s="44"/>
      <c r="J1061" s="44"/>
      <c r="K1061" s="44"/>
      <c r="L1061" s="44"/>
      <c r="M1061" s="44"/>
      <c r="N1061" s="44"/>
      <c r="O1061" s="44"/>
      <c r="P1061" s="44"/>
      <c r="Q1061" s="44"/>
      <c r="R1061" s="44"/>
      <c r="S1061" s="44"/>
      <c r="T1061" s="44"/>
      <c r="U1061" s="44"/>
      <c r="V1061" s="44"/>
      <c r="W1061" s="44"/>
      <c r="X1061" s="44"/>
      <c r="Y1061" s="44"/>
      <c r="AE1061">
        <f>SUM(AD443:AD448)</f>
        <v>190</v>
      </c>
      <c r="AY1061" s="44" t="s">
        <v>474</v>
      </c>
      <c r="BB1061" s="44" t="s">
        <v>473</v>
      </c>
      <c r="BV1061">
        <f>SUM(BV442:BV1060)</f>
        <v>433891</v>
      </c>
    </row>
    <row r="1062" spans="1:96" x14ac:dyDescent="0.55000000000000004">
      <c r="B1062">
        <f>SUM(B554:B584)</f>
        <v>832</v>
      </c>
      <c r="AA1062" s="263">
        <f>+AA881-AA880</f>
        <v>82409</v>
      </c>
      <c r="AE1062">
        <f>SUM(AD797:AD1059)</f>
        <v>364920</v>
      </c>
      <c r="AG1062">
        <f>40317-40254</f>
        <v>63</v>
      </c>
      <c r="AI1062" s="236">
        <f>SUM(AI189:AI558)</f>
        <v>205</v>
      </c>
      <c r="AJ1062">
        <f>SUM(AI797:AI1059)</f>
        <v>9805</v>
      </c>
      <c r="AK1062">
        <f>SUM(AK907:AK1058)</f>
        <v>712</v>
      </c>
      <c r="AT1062" s="44">
        <f>SUM(AU908:AU1058)</f>
        <v>8424</v>
      </c>
      <c r="AU1062">
        <f>SUM(AU889:AU918)</f>
        <v>4396</v>
      </c>
      <c r="AV1062">
        <f>SUM(AU854:AU1059)</f>
        <v>12789</v>
      </c>
      <c r="AY1062" s="44">
        <f>SUM(AY359:AY413)</f>
        <v>69</v>
      </c>
      <c r="BB1062" s="44">
        <f>SUM(BB374:BB413)</f>
        <v>941</v>
      </c>
    </row>
    <row r="1063" spans="1:96" x14ac:dyDescent="0.55000000000000004">
      <c r="L1063">
        <f>SUM(L97:L1062)</f>
        <v>935124</v>
      </c>
      <c r="P1063">
        <f>SUM(P97:P1062)</f>
        <v>40955</v>
      </c>
      <c r="AD1063">
        <f>SUM(AD188:AD194)</f>
        <v>82</v>
      </c>
      <c r="AG1063">
        <f>840+40254</f>
        <v>41094</v>
      </c>
      <c r="AJ1063">
        <f>SUM(AI797:AI827)</f>
        <v>7081</v>
      </c>
      <c r="AV1063">
        <f>SUM(AU797:AU827)</f>
        <v>0</v>
      </c>
      <c r="AY1063" s="44" t="s">
        <v>685</v>
      </c>
    </row>
    <row r="1064" spans="1:96" ht="15" customHeight="1" x14ac:dyDescent="0.55000000000000004">
      <c r="A1064" s="119"/>
      <c r="D1064">
        <f>SUM(B229:B259)</f>
        <v>435</v>
      </c>
      <c r="Z1064" s="119"/>
      <c r="AA1064" s="119"/>
      <c r="AB1064" s="119"/>
      <c r="AC1064" s="119"/>
      <c r="AJ1064">
        <f>SUM(AI828:AI857)</f>
        <v>1483</v>
      </c>
      <c r="AV1064">
        <f>SUM(AU828:AU857)</f>
        <v>12</v>
      </c>
      <c r="AY1064" s="44">
        <f>SUM(AY581:AY1060)</f>
        <v>3971</v>
      </c>
    </row>
    <row r="1065" spans="1:96" x14ac:dyDescent="0.55000000000000004">
      <c r="AB1065" s="44" t="s">
        <v>827</v>
      </c>
      <c r="AD1065" s="44">
        <f>SUM(AD810:AD816)</f>
        <v>17671</v>
      </c>
      <c r="AH1065" s="4">
        <f>SUM(AD797:AD827)</f>
        <v>206192</v>
      </c>
      <c r="AI1065" s="5" t="s">
        <v>949</v>
      </c>
      <c r="AJ1065" s="4">
        <f>SUM(AI797:AI827)</f>
        <v>7081</v>
      </c>
      <c r="AN1065" s="227">
        <f>SUM(AK797:AK827)</f>
        <v>1</v>
      </c>
      <c r="AO1065" s="231" t="s">
        <v>949</v>
      </c>
      <c r="AP1065" s="227">
        <f>SUM(AO797:AO827)</f>
        <v>0</v>
      </c>
      <c r="AT1065" s="26">
        <f>SUM(AQ797:AQ827)</f>
        <v>2905</v>
      </c>
      <c r="AU1065" s="218" t="s">
        <v>949</v>
      </c>
      <c r="AV1065" s="26">
        <f>SUM(AU797:AU827)</f>
        <v>0</v>
      </c>
    </row>
    <row r="1066" spans="1:96" x14ac:dyDescent="0.55000000000000004">
      <c r="AH1066" s="4">
        <f>SUM(AD828:AD857)</f>
        <v>44357</v>
      </c>
      <c r="AI1066" s="5" t="s">
        <v>948</v>
      </c>
      <c r="AJ1066" s="4">
        <f>SUM(AI828:AI857)</f>
        <v>1483</v>
      </c>
      <c r="AN1066" s="227">
        <f>SUM(AK828:AK857)</f>
        <v>0</v>
      </c>
      <c r="AO1066" s="231" t="s">
        <v>948</v>
      </c>
      <c r="AP1066" s="227">
        <f>SUM(AO828:AO857)</f>
        <v>0</v>
      </c>
      <c r="AT1066" s="26">
        <f>SUM(AQ828:AQ857)</f>
        <v>92489</v>
      </c>
      <c r="AU1066" s="218" t="s">
        <v>948</v>
      </c>
      <c r="AV1066" s="26">
        <f>SUM(AU828:AU857)</f>
        <v>12</v>
      </c>
    </row>
    <row r="1067" spans="1:96" x14ac:dyDescent="0.55000000000000004">
      <c r="AH1067" s="4">
        <f>SUM(AD858:AD888)</f>
        <v>1728</v>
      </c>
      <c r="AI1067" s="5" t="s">
        <v>914</v>
      </c>
      <c r="AJ1067" s="4">
        <f>SUM(AI858:AI888)</f>
        <v>70</v>
      </c>
      <c r="AN1067" s="227">
        <f>SUM(AK858:AK888)</f>
        <v>1</v>
      </c>
      <c r="AO1067" s="231" t="s">
        <v>914</v>
      </c>
      <c r="AP1067" s="227">
        <f>SUM(AO858:AO888)</f>
        <v>0</v>
      </c>
      <c r="AT1067" s="26">
        <f>SUM(AQ858:AQ888)</f>
        <v>1917100</v>
      </c>
      <c r="AU1067" s="218" t="s">
        <v>914</v>
      </c>
      <c r="AV1067" s="26">
        <f>SUM(AU858:AU888)</f>
        <v>1390</v>
      </c>
    </row>
    <row r="1068" spans="1:96" x14ac:dyDescent="0.55000000000000004">
      <c r="AH1068" s="4">
        <f>SUM(AD889:AD918)</f>
        <v>5667</v>
      </c>
      <c r="AI1068" s="5" t="s">
        <v>947</v>
      </c>
      <c r="AJ1068" s="4">
        <f>SUM(AI889:AI918)</f>
        <v>23</v>
      </c>
      <c r="AN1068" s="227">
        <f>SUM(AK889:AK918)</f>
        <v>181</v>
      </c>
      <c r="AO1068" s="231" t="s">
        <v>947</v>
      </c>
      <c r="AP1068" s="227">
        <f>SUM(AO889:AO918)</f>
        <v>0</v>
      </c>
      <c r="AT1068" s="26">
        <f>SUM(AQ889:AQ918)</f>
        <v>1734300</v>
      </c>
      <c r="AU1068" s="218" t="s">
        <v>947</v>
      </c>
      <c r="AV1068" s="26">
        <f>SUM(AU889:AU918)</f>
        <v>4396</v>
      </c>
    </row>
    <row r="1069" spans="1:96" x14ac:dyDescent="0.55000000000000004">
      <c r="AH1069" s="4">
        <f>SUM(AD919:AD949)</f>
        <v>17832</v>
      </c>
      <c r="AI1069" s="5" t="s">
        <v>966</v>
      </c>
      <c r="AJ1069" s="4">
        <f>SUM(AI919:AI949)</f>
        <v>102</v>
      </c>
      <c r="AN1069" s="227">
        <f>SUM(AK919:AK949)</f>
        <v>527</v>
      </c>
      <c r="AO1069" s="231" t="s">
        <v>966</v>
      </c>
      <c r="AP1069" s="227">
        <f>SUM(AO919:AO949)</f>
        <v>6</v>
      </c>
      <c r="AT1069" s="26">
        <f>SUM(AQ919:AQ949)</f>
        <v>820902</v>
      </c>
      <c r="AU1069" s="218" t="s">
        <v>966</v>
      </c>
      <c r="AV1069" s="26">
        <f>SUM(AU919:AU949)</f>
        <v>2276</v>
      </c>
    </row>
    <row r="1070" spans="1:96" x14ac:dyDescent="0.55000000000000004">
      <c r="AH1070" s="4">
        <f>SUM(AD950:AD980)</f>
        <v>29892</v>
      </c>
      <c r="AI1070" s="5" t="s">
        <v>978</v>
      </c>
      <c r="AJ1070" s="4">
        <f>SUM(AI950:AI980)</f>
        <v>187</v>
      </c>
      <c r="AN1070" s="227">
        <f>SUM(AK950:AK980)</f>
        <v>2</v>
      </c>
      <c r="AO1070" s="231" t="s">
        <v>978</v>
      </c>
      <c r="AP1070" s="227">
        <f>SUM(AO950:AO980)</f>
        <v>0</v>
      </c>
      <c r="AT1070" s="26">
        <f>SUM(AQ950:AQ980)</f>
        <v>719844</v>
      </c>
      <c r="AU1070" s="218" t="s">
        <v>978</v>
      </c>
      <c r="AV1070" s="26">
        <f>SUM(AU950:AU980)</f>
        <v>987</v>
      </c>
    </row>
    <row r="1071" spans="1:96" x14ac:dyDescent="0.55000000000000004">
      <c r="AH1071" s="4">
        <f>SUM(AD981:AD1010)</f>
        <v>28866</v>
      </c>
      <c r="AI1071" s="5" t="s">
        <v>979</v>
      </c>
      <c r="AJ1071" s="4">
        <f>SUM(AI981:AI1010)</f>
        <v>471</v>
      </c>
      <c r="AN1071" s="227">
        <f>SUM(AK981:AK1010)</f>
        <v>0</v>
      </c>
      <c r="AO1071" s="231" t="s">
        <v>979</v>
      </c>
      <c r="AP1071" s="227">
        <f>SUM(AO981:AO1010)</f>
        <v>0</v>
      </c>
      <c r="AT1071" s="26">
        <f>SUM(AQ981:AQ1010)</f>
        <v>1153371</v>
      </c>
      <c r="AU1071" s="218" t="s">
        <v>979</v>
      </c>
      <c r="AV1071"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31"/>
  <sheetViews>
    <sheetView zoomScale="115" zoomScaleNormal="115" workbookViewId="0">
      <pane xSplit="3" ySplit="1" topLeftCell="D812" activePane="bottomRight" state="frozen"/>
      <selection pane="topRight" activeCell="C1" sqref="C1"/>
      <selection pane="bottomLeft" activeCell="A2" sqref="A2"/>
      <selection pane="bottomRight" activeCell="C820" sqref="C820"/>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9"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9" s="100" customFormat="1" ht="17.5" customHeight="1" x14ac:dyDescent="0.55000000000000004">
      <c r="B818" s="265">
        <f t="shared" ref="B818" si="152">SUM(D818:AG818)-J818</f>
        <v>40</v>
      </c>
      <c r="C818" s="114">
        <v>44879</v>
      </c>
      <c r="D818" s="100">
        <v>2</v>
      </c>
      <c r="E818" s="100">
        <v>19</v>
      </c>
      <c r="F818" s="100">
        <v>3</v>
      </c>
      <c r="H818" s="100">
        <v>2</v>
      </c>
      <c r="I818" s="100">
        <v>4</v>
      </c>
      <c r="J818" s="265">
        <f t="shared" ref="J818" si="153">SUM(K818:AF818)</f>
        <v>10</v>
      </c>
      <c r="K818" s="100">
        <v>2</v>
      </c>
      <c r="O818" s="100">
        <v>1</v>
      </c>
      <c r="V818" s="100">
        <v>3</v>
      </c>
      <c r="AB818" s="100">
        <v>2</v>
      </c>
      <c r="AD818" s="100">
        <v>2</v>
      </c>
      <c r="AG818" s="266"/>
      <c r="AH818" s="114">
        <f t="shared" ref="AH818" si="154">+C818</f>
        <v>44879</v>
      </c>
      <c r="AI818" s="267">
        <f t="shared" ref="AI818" si="155">+AL818-AJ818-AK818</f>
        <v>36</v>
      </c>
      <c r="AJ818" s="267">
        <f t="shared" ref="AJ818" si="156">+H818</f>
        <v>2</v>
      </c>
      <c r="AK818" s="100">
        <f t="shared" ref="AK818" si="157">+D818</f>
        <v>2</v>
      </c>
      <c r="AL818" s="267">
        <f t="shared" ref="AL818" si="158">+B818</f>
        <v>40</v>
      </c>
    </row>
    <row r="819" spans="2:39" s="100" customFormat="1" ht="17.5" customHeight="1" x14ac:dyDescent="0.55000000000000004">
      <c r="B819" s="265">
        <f t="shared" ref="B819" si="159">SUM(D819:AG819)-J819</f>
        <v>55</v>
      </c>
      <c r="C819" s="114">
        <v>44880</v>
      </c>
      <c r="D819" s="100">
        <v>2</v>
      </c>
      <c r="E819" s="100">
        <v>24</v>
      </c>
      <c r="F819" s="100">
        <v>3</v>
      </c>
      <c r="I819" s="100">
        <v>12</v>
      </c>
      <c r="J819" s="265">
        <f t="shared" ref="J819" si="160">SUM(K819:AF819)</f>
        <v>14</v>
      </c>
      <c r="K819" s="100">
        <v>5</v>
      </c>
      <c r="M819" s="100">
        <v>3</v>
      </c>
      <c r="O819" s="100">
        <v>1</v>
      </c>
      <c r="V819" s="100">
        <v>2</v>
      </c>
      <c r="Z819" s="100">
        <v>1</v>
      </c>
      <c r="AD819" s="100">
        <v>2</v>
      </c>
      <c r="AG819" s="266"/>
      <c r="AH819" s="114">
        <f t="shared" ref="AH819" si="161">+C819</f>
        <v>44880</v>
      </c>
      <c r="AI819" s="267">
        <f t="shared" ref="AI819" si="162">+AL819-AJ819-AK819</f>
        <v>53</v>
      </c>
      <c r="AJ819" s="267">
        <f t="shared" ref="AJ819" si="163">+H819</f>
        <v>0</v>
      </c>
      <c r="AK819" s="100">
        <f t="shared" ref="AK819" si="164">+D819</f>
        <v>2</v>
      </c>
      <c r="AL819" s="267">
        <f t="shared" ref="AL819" si="165">+B819</f>
        <v>55</v>
      </c>
    </row>
    <row r="820" spans="2:39" s="100" customFormat="1" ht="17.5" customHeight="1" x14ac:dyDescent="0.55000000000000004">
      <c r="B820" s="265"/>
      <c r="C820" s="114"/>
      <c r="J820" s="265"/>
      <c r="AG820" s="266"/>
      <c r="AH820" s="114"/>
      <c r="AI820" s="267"/>
      <c r="AJ820" s="267"/>
      <c r="AL820" s="267"/>
    </row>
    <row r="821" spans="2:39" s="100" customFormat="1" ht="17.5" customHeight="1" x14ac:dyDescent="0.55000000000000004">
      <c r="B821" s="265"/>
      <c r="C821" s="114"/>
      <c r="J821" s="265"/>
      <c r="AG821" s="266"/>
      <c r="AH821" s="114"/>
      <c r="AI821" s="267"/>
      <c r="AJ821" s="267"/>
      <c r="AL821" s="267"/>
    </row>
    <row r="822" spans="2:39" ht="17.5" customHeight="1" x14ac:dyDescent="0.55000000000000004">
      <c r="B822" s="242"/>
      <c r="C822" s="1"/>
      <c r="E822" s="258"/>
      <c r="J822" s="242"/>
      <c r="AH822" s="1"/>
      <c r="AI822" s="243"/>
      <c r="AJ822" s="243"/>
    </row>
    <row r="823" spans="2:39" x14ac:dyDescent="0.55000000000000004">
      <c r="B823" s="219"/>
      <c r="C823" s="1"/>
      <c r="AH823" s="249">
        <v>1</v>
      </c>
    </row>
    <row r="824" spans="2:39" s="241" customFormat="1" ht="5" customHeight="1" x14ac:dyDescent="0.55000000000000004">
      <c r="B824" s="240"/>
      <c r="C824" s="239"/>
      <c r="AG824" s="4"/>
    </row>
    <row r="825" spans="2:39" ht="5.5" customHeight="1" x14ac:dyDescent="0.55000000000000004">
      <c r="B825" s="4"/>
      <c r="C825" s="1"/>
    </row>
    <row r="826" spans="2:39" x14ac:dyDescent="0.55000000000000004">
      <c r="B826">
        <f>SUM(B2:B825)</f>
        <v>24200</v>
      </c>
      <c r="C826" s="1" t="s">
        <v>348</v>
      </c>
      <c r="D826" s="26">
        <f t="shared" ref="D826:J826" si="166">SUM(D2:D825)</f>
        <v>5097</v>
      </c>
      <c r="E826" s="26">
        <f t="shared" si="166"/>
        <v>5729</v>
      </c>
      <c r="F826" s="26">
        <f t="shared" si="166"/>
        <v>1805</v>
      </c>
      <c r="G826">
        <f t="shared" si="166"/>
        <v>1030</v>
      </c>
      <c r="H826">
        <f t="shared" si="166"/>
        <v>1740</v>
      </c>
      <c r="I826" s="26">
        <f t="shared" si="166"/>
        <v>2722</v>
      </c>
      <c r="J826" s="26">
        <f t="shared" si="166"/>
        <v>6077</v>
      </c>
      <c r="K826">
        <f t="shared" ref="K826:AF826" si="167">SUM(K2:K825)</f>
        <v>1198</v>
      </c>
      <c r="L826">
        <f t="shared" si="167"/>
        <v>16</v>
      </c>
      <c r="M826">
        <f t="shared" si="167"/>
        <v>159</v>
      </c>
      <c r="N826">
        <f t="shared" si="167"/>
        <v>109</v>
      </c>
      <c r="O826" s="26">
        <f t="shared" si="167"/>
        <v>501</v>
      </c>
      <c r="P826">
        <f t="shared" si="167"/>
        <v>22</v>
      </c>
      <c r="Q826">
        <f t="shared" si="167"/>
        <v>26</v>
      </c>
      <c r="R826">
        <f t="shared" si="167"/>
        <v>224</v>
      </c>
      <c r="S826">
        <f t="shared" si="167"/>
        <v>150</v>
      </c>
      <c r="T826">
        <f t="shared" si="167"/>
        <v>135</v>
      </c>
      <c r="U826">
        <f t="shared" si="167"/>
        <v>156</v>
      </c>
      <c r="V826">
        <f t="shared" si="167"/>
        <v>422</v>
      </c>
      <c r="W826">
        <f t="shared" si="167"/>
        <v>39</v>
      </c>
      <c r="X826">
        <f t="shared" si="167"/>
        <v>75</v>
      </c>
      <c r="Y826">
        <f t="shared" si="167"/>
        <v>290</v>
      </c>
      <c r="Z826">
        <f t="shared" si="167"/>
        <v>349</v>
      </c>
      <c r="AA826">
        <f t="shared" si="167"/>
        <v>1</v>
      </c>
      <c r="AB826">
        <f t="shared" si="167"/>
        <v>583</v>
      </c>
      <c r="AC826">
        <f t="shared" si="167"/>
        <v>76</v>
      </c>
      <c r="AD826">
        <f t="shared" si="167"/>
        <v>885</v>
      </c>
      <c r="AF826">
        <f t="shared" si="167"/>
        <v>653</v>
      </c>
      <c r="AM826" s="243"/>
    </row>
    <row r="827" spans="2:39" x14ac:dyDescent="0.55000000000000004">
      <c r="C827" s="1"/>
    </row>
    <row r="828" spans="2:39" ht="5" customHeight="1" x14ac:dyDescent="0.55000000000000004">
      <c r="C828" s="1"/>
    </row>
    <row r="831" spans="2:39" x14ac:dyDescent="0.55000000000000004">
      <c r="B831" s="219"/>
      <c r="K83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53" zoomScale="55" zoomScaleNormal="55" workbookViewId="0">
      <selection activeCell="V71" sqref="V71"/>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66"/>
  <sheetViews>
    <sheetView tabSelected="1" topLeftCell="A2" workbookViewId="0">
      <pane xSplit="2" ySplit="2" topLeftCell="I857" activePane="bottomRight" state="frozen"/>
      <selection activeCell="O24" sqref="O24"/>
      <selection pane="topRight" activeCell="O24" sqref="O24"/>
      <selection pane="bottomLeft" activeCell="O24" sqref="O24"/>
      <selection pane="bottomRight" activeCell="P866" sqref="P86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61" si="345">+A804+1</f>
        <v>807</v>
      </c>
      <c r="B805" s="228"/>
      <c r="C805" s="44"/>
      <c r="D805" t="s">
        <v>333</v>
      </c>
      <c r="E805">
        <v>24</v>
      </c>
      <c r="F805">
        <f t="shared" ref="F805:F861"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 si="380">+I858+H860</f>
        <v>1682</v>
      </c>
      <c r="J860" s="119"/>
      <c r="K860" s="232">
        <f t="shared" ref="K860" si="381">+K858+J860</f>
        <v>977</v>
      </c>
      <c r="L860" s="232">
        <f t="shared" ref="L860" si="382">+L858+J860</f>
        <v>78</v>
      </c>
      <c r="M860" s="4"/>
      <c r="N860" s="232">
        <f t="shared" ref="N860" si="383">+N858+M860</f>
        <v>3</v>
      </c>
      <c r="O860" s="273">
        <v>771</v>
      </c>
      <c r="P860" s="119"/>
      <c r="Q860" s="5"/>
      <c r="R860" s="248">
        <f t="shared" ref="R860" si="384">+R858+Q860</f>
        <v>352</v>
      </c>
      <c r="S860" s="218">
        <f t="shared" ref="S860" si="385">+S858+Q860</f>
        <v>591</v>
      </c>
      <c r="T860" s="233">
        <f t="shared" ref="T860" si="386">+T858+O860-P860-Q860</f>
        <v>9409</v>
      </c>
      <c r="U860" s="250">
        <f t="shared" ref="U860" si="387">+G860</f>
        <v>44879</v>
      </c>
      <c r="V860" s="4">
        <f t="shared" ref="V860" si="388">+H860</f>
        <v>28</v>
      </c>
      <c r="W860" s="26">
        <f t="shared" ref="W860" si="389">+I860</f>
        <v>1682</v>
      </c>
      <c r="X860" s="233">
        <f t="shared" ref="X860" si="390">+X858+V860-J860</f>
        <v>701</v>
      </c>
      <c r="Y860" s="4">
        <f t="shared" ref="Y860" si="391">+O860</f>
        <v>771</v>
      </c>
      <c r="Z860" s="230">
        <f t="shared" ref="Z860"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ref="I861" si="393">+I859+H861</f>
        <v>1673</v>
      </c>
      <c r="J861" s="119"/>
      <c r="K861" s="232">
        <f t="shared" ref="K861" si="394">+K859+J861</f>
        <v>977</v>
      </c>
      <c r="L861" s="232">
        <f t="shared" ref="L861" si="395">+L859+J861</f>
        <v>78</v>
      </c>
      <c r="M861" s="4"/>
      <c r="N861" s="232">
        <f t="shared" ref="N861" si="396">+N859+M861</f>
        <v>3</v>
      </c>
      <c r="O861" s="273">
        <v>816</v>
      </c>
      <c r="P861" s="119"/>
      <c r="Q861" s="5"/>
      <c r="R861" s="248">
        <f t="shared" ref="R861" si="397">+R859+Q861</f>
        <v>352</v>
      </c>
      <c r="S861" s="218">
        <f t="shared" ref="S861" si="398">+S859+Q861</f>
        <v>591</v>
      </c>
      <c r="T861" s="233">
        <f t="shared" ref="T861" si="399">+T859+O861-P861-Q861</f>
        <v>10065</v>
      </c>
      <c r="U861" s="250">
        <f t="shared" ref="U861" si="400">+G861</f>
        <v>44880</v>
      </c>
      <c r="V861" s="4">
        <f t="shared" ref="V861" si="401">+H861</f>
        <v>30</v>
      </c>
      <c r="W861" s="26">
        <f t="shared" ref="W861" si="402">+I861</f>
        <v>1673</v>
      </c>
      <c r="X861" s="233">
        <f t="shared" ref="X861" si="403">+X859+V861-J861</f>
        <v>692</v>
      </c>
      <c r="Y861" s="4">
        <f t="shared" ref="Y861" si="404">+O861</f>
        <v>816</v>
      </c>
      <c r="Z861" s="230">
        <f t="shared" ref="Z861" si="405">+Z859+Y861-P861-Q861</f>
        <v>10065</v>
      </c>
    </row>
    <row r="862" spans="1:26" ht="26" customHeight="1" x14ac:dyDescent="0.55000000000000004">
      <c r="B862" s="228"/>
      <c r="C862" s="44"/>
      <c r="G862" s="1"/>
      <c r="H862" s="272"/>
      <c r="I862" s="227"/>
      <c r="J862" s="119"/>
      <c r="K862" s="232"/>
      <c r="L862" s="232"/>
      <c r="M862" s="4"/>
      <c r="N862" s="232"/>
      <c r="O862" s="273"/>
      <c r="P862" s="119"/>
      <c r="Q862" s="5"/>
      <c r="R862" s="248"/>
      <c r="S862" s="218"/>
      <c r="T862" s="233"/>
      <c r="U862" s="250"/>
      <c r="V862" s="4"/>
      <c r="W862" s="26"/>
      <c r="X862" s="233"/>
      <c r="Y862" s="4"/>
      <c r="Z862" s="230"/>
    </row>
    <row r="863" spans="1:26" ht="24" customHeight="1" x14ac:dyDescent="0.55000000000000004">
      <c r="B863" s="228"/>
      <c r="C863" s="44"/>
      <c r="G863" s="1"/>
      <c r="H863" s="119"/>
      <c r="I863" s="227"/>
      <c r="J863" s="119"/>
      <c r="K863" s="232"/>
      <c r="L863" s="271"/>
      <c r="M863" s="4"/>
      <c r="N863" s="232"/>
      <c r="O863" s="119"/>
      <c r="P863" s="119"/>
      <c r="Q863" s="5"/>
      <c r="R863" s="248"/>
      <c r="S863" s="218"/>
      <c r="T863" s="233"/>
      <c r="U863" s="250"/>
      <c r="V863" s="4"/>
      <c r="W863" s="26"/>
      <c r="X863" s="233"/>
      <c r="Y863" s="4"/>
      <c r="Z863" s="230"/>
    </row>
    <row r="864" spans="1:26" ht="24" customHeight="1" x14ac:dyDescent="0.55000000000000004">
      <c r="B864" s="228"/>
      <c r="C864" s="44"/>
      <c r="G864" s="1"/>
      <c r="H864" s="119"/>
      <c r="I864" s="227"/>
      <c r="J864" s="119"/>
      <c r="K864" s="232"/>
      <c r="L864" s="271"/>
      <c r="M864" s="4"/>
      <c r="N864" s="232"/>
      <c r="O864" s="119"/>
      <c r="P864" s="119"/>
      <c r="Q864" s="5"/>
      <c r="R864" s="248"/>
      <c r="S864" s="218"/>
      <c r="T864" s="233"/>
      <c r="U864" s="250"/>
      <c r="V864" s="4"/>
      <c r="W864" s="26"/>
      <c r="X864" s="233"/>
      <c r="Y864" s="4"/>
      <c r="Z864" s="230"/>
    </row>
    <row r="865" spans="2:21" x14ac:dyDescent="0.55000000000000004">
      <c r="B865" s="228"/>
      <c r="C865" s="44"/>
      <c r="G865" s="1"/>
      <c r="H865" s="44"/>
      <c r="J865" s="44"/>
      <c r="K865" s="256"/>
      <c r="L865" s="256"/>
      <c r="N865" s="256"/>
      <c r="O865" s="44"/>
      <c r="Q865" s="34"/>
      <c r="R865" s="257"/>
      <c r="S865" s="34"/>
      <c r="T865" s="44"/>
      <c r="U865" s="1"/>
    </row>
    <row r="866" spans="2:21"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2022-11-17T01:30:40Z</dcterms:modified>
</cp:coreProperties>
</file>