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6FA4A74-913D-4A0C-9752-BF49AB18807D}"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58" i="5" l="1"/>
  <c r="CP1058" i="5" s="1"/>
  <c r="Y1058" i="5"/>
  <c r="AF1059" i="2"/>
  <c r="AE1059" i="2"/>
  <c r="AB1059" i="2"/>
  <c r="AA1059" i="2"/>
  <c r="Z1059" i="2"/>
  <c r="Y1059" i="2"/>
  <c r="X1059" i="2"/>
  <c r="W1059" i="2"/>
  <c r="P1059" i="2"/>
  <c r="O1059" i="2"/>
  <c r="M1059" i="2"/>
  <c r="K1059" i="2"/>
  <c r="H1059" i="2"/>
  <c r="CS1058" i="5"/>
  <c r="CR1058" i="5"/>
  <c r="CQ1058" i="5"/>
  <c r="CO1058" i="5"/>
  <c r="CN1058" i="5"/>
  <c r="CM1058" i="5"/>
  <c r="CL1058" i="5"/>
  <c r="CK1058" i="5"/>
  <c r="CJ1058" i="5"/>
  <c r="CI1058" i="5"/>
  <c r="CG1058" i="5"/>
  <c r="CF1058" i="5"/>
  <c r="CE1058" i="5"/>
  <c r="CD1058" i="5"/>
  <c r="CC1058" i="5"/>
  <c r="CB1058" i="5"/>
  <c r="CA1058" i="5"/>
  <c r="BZ1058" i="5"/>
  <c r="BY1058" i="5"/>
  <c r="BX1058" i="5"/>
  <c r="BV1058" i="5"/>
  <c r="BW1058" i="5" s="1"/>
  <c r="BT1058" i="5"/>
  <c r="BS1058" i="5"/>
  <c r="BR1058" i="5"/>
  <c r="BQ1058" i="5"/>
  <c r="BM1058" i="5"/>
  <c r="BL1058" i="5"/>
  <c r="BP1058" i="5" s="1"/>
  <c r="BH1058" i="5"/>
  <c r="BF1058" i="5"/>
  <c r="BE1058" i="5"/>
  <c r="BJ1058" i="5" s="1"/>
  <c r="BN1058" i="5" s="1"/>
  <c r="BD1058" i="5"/>
  <c r="BC1058" i="5"/>
  <c r="BA1058" i="5"/>
  <c r="AZ1058" i="5"/>
  <c r="AX1058" i="5"/>
  <c r="AW1058" i="5"/>
  <c r="AU1058" i="5"/>
  <c r="CT1058" i="5" s="1"/>
  <c r="AS1058" i="5"/>
  <c r="CU1058" i="5" s="1"/>
  <c r="AQ1058" i="5"/>
  <c r="AO1058" i="5"/>
  <c r="AM1058" i="5"/>
  <c r="AK1058" i="5"/>
  <c r="AI1058" i="5"/>
  <c r="AG1058" i="5"/>
  <c r="AD1058" i="5"/>
  <c r="AE1058" i="5" s="1"/>
  <c r="AC1058" i="5"/>
  <c r="AB1058" i="5"/>
  <c r="AA1058" i="5"/>
  <c r="C1058" i="5"/>
  <c r="D1058" i="5" s="1"/>
  <c r="AK821" i="7"/>
  <c r="AJ821" i="7"/>
  <c r="AH821" i="7"/>
  <c r="J821" i="7"/>
  <c r="B821" i="7" s="1"/>
  <c r="AL821" i="7" s="1"/>
  <c r="AI821" i="7" s="1"/>
  <c r="Y863" i="6"/>
  <c r="Z863" i="6" s="1"/>
  <c r="V863" i="6"/>
  <c r="X863" i="6" s="1"/>
  <c r="U863" i="6"/>
  <c r="T863" i="6"/>
  <c r="S863" i="6"/>
  <c r="R863" i="6"/>
  <c r="N863" i="6"/>
  <c r="L863" i="6"/>
  <c r="K863" i="6"/>
  <c r="I863" i="6"/>
  <c r="W863" i="6" s="1"/>
  <c r="F863" i="6"/>
  <c r="A863" i="6"/>
  <c r="Z1057" i="5"/>
  <c r="CP1057" i="5" s="1"/>
  <c r="CR1057" i="5"/>
  <c r="CQ1057" i="5"/>
  <c r="CN1057" i="5"/>
  <c r="CL1057" i="5"/>
  <c r="CI1057" i="5"/>
  <c r="CH1057" i="5"/>
  <c r="CF1057" i="5"/>
  <c r="CE1057" i="5"/>
  <c r="CD1057" i="5"/>
  <c r="CC1057" i="5"/>
  <c r="CB1057" i="5"/>
  <c r="CA1057" i="5"/>
  <c r="BZ1057" i="5"/>
  <c r="BY1057" i="5"/>
  <c r="BX1057" i="5"/>
  <c r="BT1057" i="5"/>
  <c r="BS1057" i="5"/>
  <c r="BR1057" i="5"/>
  <c r="BQ1057" i="5"/>
  <c r="BM1057" i="5"/>
  <c r="BL1057" i="5"/>
  <c r="BK1057" i="5" s="1"/>
  <c r="BH1057" i="5"/>
  <c r="BF1057" i="5"/>
  <c r="BE1057" i="5"/>
  <c r="BJ1057" i="5" s="1"/>
  <c r="BN1057" i="5" s="1"/>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J1056" i="5"/>
  <c r="CI1056" i="5"/>
  <c r="CF1056" i="5"/>
  <c r="CE1056" i="5"/>
  <c r="CD1056" i="5"/>
  <c r="CC1056" i="5"/>
  <c r="CB1056" i="5"/>
  <c r="CA1056" i="5"/>
  <c r="BZ1056" i="5"/>
  <c r="BY1056" i="5"/>
  <c r="BX1056" i="5"/>
  <c r="BT1056" i="5"/>
  <c r="BS1056" i="5"/>
  <c r="BR1056" i="5"/>
  <c r="BQ1056" i="5"/>
  <c r="BM1056" i="5"/>
  <c r="BL1056" i="5"/>
  <c r="BH1056" i="5"/>
  <c r="BF1056" i="5"/>
  <c r="BE1056" i="5"/>
  <c r="BJ1056" i="5" s="1"/>
  <c r="BN1056" i="5" s="1"/>
  <c r="AX1056" i="5"/>
  <c r="AU1056" i="5"/>
  <c r="CH1056" i="5" s="1"/>
  <c r="AS1056" i="5"/>
  <c r="CU1056" i="5" s="1"/>
  <c r="AQ1056" i="5"/>
  <c r="CG1056" i="5" s="1"/>
  <c r="AO1056" i="5"/>
  <c r="AM1056" i="5"/>
  <c r="AK1056" i="5"/>
  <c r="AI1056" i="5"/>
  <c r="CQ1056" i="5" s="1"/>
  <c r="AG1056" i="5"/>
  <c r="CK1056" i="5" s="1"/>
  <c r="AD1056" i="5"/>
  <c r="AC1056" i="5"/>
  <c r="AB1056" i="5"/>
  <c r="AA1056" i="5"/>
  <c r="AK819" i="7"/>
  <c r="AJ819" i="7"/>
  <c r="AH819" i="7"/>
  <c r="J819" i="7"/>
  <c r="B819" i="7" s="1"/>
  <c r="AL819" i="7" s="1"/>
  <c r="AI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Q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CH1058" i="5" l="1"/>
  <c r="BK1058" i="5"/>
  <c r="BI1058" i="5"/>
  <c r="BG1058" i="5" s="1"/>
  <c r="I1059" i="2"/>
  <c r="BO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K1050" i="5" s="1"/>
  <c r="BH1050" i="5"/>
  <c r="BF1050" i="5"/>
  <c r="AX1050" i="5"/>
  <c r="Z1050" i="5"/>
  <c r="CN1050" i="5" s="1"/>
  <c r="CP1051" i="5" l="1"/>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64" i="5"/>
  <c r="AG1065"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73" i="5" l="1"/>
  <c r="AP1073" i="5"/>
  <c r="CS981" i="5"/>
  <c r="AT1073" i="5"/>
  <c r="CO981" i="5"/>
  <c r="AH1073" i="5"/>
  <c r="CT981" i="5"/>
  <c r="AV1073" i="5"/>
  <c r="CM981" i="5"/>
  <c r="AJ1073"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2" i="5" l="1"/>
  <c r="AP1072" i="5"/>
  <c r="AH1072" i="5"/>
  <c r="CG950" i="5"/>
  <c r="AT1072" i="5"/>
  <c r="CH950" i="5"/>
  <c r="AV1072" i="5"/>
  <c r="CM950" i="5"/>
  <c r="AJ107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71" i="5" l="1"/>
  <c r="AT1071" i="5"/>
  <c r="AV1071" i="5"/>
  <c r="AP1071" i="5"/>
  <c r="AJ1071" i="5"/>
  <c r="AN107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0" i="5"/>
  <c r="BE919" i="5"/>
  <c r="BJ919" i="5" s="1"/>
  <c r="BN919" i="5" s="1"/>
  <c r="BE921" i="5"/>
  <c r="BJ921" i="5" s="1"/>
  <c r="BN921" i="5" s="1"/>
  <c r="BK920" i="5"/>
  <c r="CG920" i="5"/>
  <c r="AP106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64"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6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0" i="5" l="1"/>
  <c r="CQ889" i="5"/>
  <c r="AJ1070" i="5"/>
  <c r="AT1070" i="5"/>
  <c r="CK889" i="5"/>
  <c r="CS889" i="5"/>
  <c r="AU1064" i="5"/>
  <c r="CJ889" i="5"/>
  <c r="AH107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9" i="5" l="1"/>
  <c r="AN106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6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9" i="5" l="1"/>
  <c r="AT1069" i="5"/>
  <c r="AV1069" i="5"/>
  <c r="CK858" i="5"/>
  <c r="BV858" i="5"/>
  <c r="AH106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6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6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65" i="5"/>
  <c r="AE839" i="2"/>
  <c r="AA839" i="2"/>
  <c r="Z839" i="2"/>
  <c r="X839" i="2"/>
  <c r="W839" i="2"/>
  <c r="P839" i="2"/>
  <c r="O828" i="7"/>
  <c r="G82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8" i="5" l="1"/>
  <c r="AJ1068" i="5"/>
  <c r="AT1068" i="5"/>
  <c r="AV1066" i="5"/>
  <c r="AV1068" i="5"/>
  <c r="CK828" i="5"/>
  <c r="AJ106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7" i="5" l="1"/>
  <c r="AT1067" i="5"/>
  <c r="AJ1067" i="5"/>
  <c r="AP1067" i="5"/>
  <c r="AH1067" i="5"/>
  <c r="AV1067" i="5"/>
  <c r="CK797" i="5"/>
  <c r="AJ1065" i="5"/>
  <c r="AV106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64" i="5"/>
  <c r="AJ106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6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6" i="5"/>
  <c r="AS581" i="5"/>
  <c r="CU581" i="5" s="1"/>
  <c r="AG581" i="5"/>
  <c r="CK581" i="5" s="1"/>
  <c r="X82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6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6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64" i="5"/>
  <c r="CL378" i="5" l="1"/>
  <c r="CI378" i="5"/>
  <c r="CE378" i="5"/>
  <c r="CD378" i="5"/>
  <c r="CC378" i="5"/>
  <c r="CB378" i="5"/>
  <c r="CA378" i="5"/>
  <c r="BZ378" i="5"/>
  <c r="BY378" i="5"/>
  <c r="BX378" i="5"/>
  <c r="BT378" i="5"/>
  <c r="BS378" i="5"/>
  <c r="BR378" i="5"/>
  <c r="BQ378" i="5"/>
  <c r="BL378" i="5"/>
  <c r="BM378" i="5"/>
  <c r="BH378" i="5"/>
  <c r="BF378" i="5"/>
  <c r="BB106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8" i="7"/>
  <c r="AD828" i="7"/>
  <c r="AB828" i="7"/>
  <c r="Y828" i="7"/>
  <c r="N828" i="7"/>
  <c r="E82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3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6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6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6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57" i="5" l="1"/>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8" i="7"/>
  <c r="T828" i="7"/>
  <c r="R828" i="7"/>
  <c r="Z828" i="7"/>
  <c r="AC82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8" i="7"/>
  <c r="AK371" i="7"/>
  <c r="S828" i="7"/>
  <c r="B371" i="7"/>
  <c r="AL371" i="7" s="1"/>
  <c r="U82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8" i="7"/>
  <c r="K828" i="7"/>
  <c r="AK392" i="7"/>
  <c r="I82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58" i="2" l="1"/>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8" i="7"/>
  <c r="AK536" i="7"/>
  <c r="H828" i="7"/>
  <c r="AJ536" i="7"/>
  <c r="B536" i="7"/>
  <c r="AL536" i="7" s="1"/>
  <c r="L828"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58" i="2" l="1"/>
  <c r="I1058" i="2"/>
  <c r="AB1057" i="2"/>
  <c r="I1057" i="2"/>
  <c r="AB1056" i="2"/>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8" i="7"/>
  <c r="B573" i="7"/>
  <c r="AL573" i="7" s="1"/>
  <c r="AK573" i="7"/>
  <c r="B82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61" i="6" s="1"/>
  <c r="W856" i="6"/>
  <c r="I858" i="6"/>
  <c r="W858" i="6" l="1"/>
  <c r="I860" i="6"/>
  <c r="W860" i="6" l="1"/>
  <c r="I862" i="6"/>
  <c r="W862" i="6" s="1"/>
</calcChain>
</file>

<file path=xl/sharedStrings.xml><?xml version="1.0" encoding="utf-8"?>
<sst xmlns="http://schemas.openxmlformats.org/spreadsheetml/2006/main" count="1413" uniqueCount="980">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</sst>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国家衛健委発表に基づく感染状況!$AE$374:$AE$1062</c:f>
              <c:numCache>
                <c:formatCode>m"月"d"日"</c:formatCode>
                <c:ptCount val="6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numCache>
            </c:numRef>
          </c:cat>
          <c:val>
            <c:numRef>
              <c:f>国家衛健委発表に基づく感染状況!$AF$374:$AF$1062</c:f>
              <c:numCache>
                <c:formatCode>#,##0_);[Red]\(#,##0\)</c:formatCode>
                <c:ptCount val="6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香港マカオ台湾の患者・海外輸入症例・無症状病原体保有者!$CO$189:$CO$1062</c:f>
              <c:numCache>
                <c:formatCode>General</c:formatCode>
                <c:ptCount val="8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省市別輸入症例数変化!$D$2:$D$825</c:f>
              <c:numCache>
                <c:formatCode>General</c:formatCode>
                <c:ptCount val="82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省市別輸入症例数変化!$E$2:$E$825</c:f>
              <c:numCache>
                <c:formatCode>General</c:formatCode>
                <c:ptCount val="82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省市別輸入症例数変化!$F$2:$F$825</c:f>
              <c:numCache>
                <c:formatCode>General</c:formatCode>
                <c:ptCount val="82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省市別輸入症例数変化!$G$2:$G$825</c:f>
              <c:numCache>
                <c:formatCode>General</c:formatCode>
                <c:ptCount val="82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省市別輸入症例数変化!$H$2:$H$825</c:f>
              <c:numCache>
                <c:formatCode>General</c:formatCode>
                <c:ptCount val="82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省市別輸入症例数変化!$I$2:$I$825</c:f>
              <c:numCache>
                <c:formatCode>General</c:formatCode>
                <c:ptCount val="82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省市別輸入症例数変化!$J$2:$J$825</c:f>
              <c:numCache>
                <c:formatCode>0_);[Red]\(0\)</c:formatCode>
                <c:ptCount val="82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香港マカオ台湾の患者・海外輸入症例・無症状病原体保有者!$AX$169:$AX$1062</c:f>
              <c:numCache>
                <c:formatCode>m"月"d"日"</c:formatCode>
                <c:ptCount val="8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numCache>
            </c:numRef>
          </c:cat>
          <c:val>
            <c:numRef>
              <c:f>香港マカオ台湾の患者・海外輸入症例・無症状病原体保有者!$AY$169:$AY$1062</c:f>
              <c:numCache>
                <c:formatCode>General</c:formatCode>
                <c:ptCount val="89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香港マカオ台湾の患者・海外輸入症例・無症状病原体保有者!$AX$169:$AX$1062</c:f>
              <c:numCache>
                <c:formatCode>m"月"d"日"</c:formatCode>
                <c:ptCount val="8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numCache>
            </c:numRef>
          </c:cat>
          <c:val>
            <c:numRef>
              <c:f>香港マカオ台湾の患者・海外輸入症例・無症状病原体保有者!$BB$169:$BB$1062</c:f>
              <c:numCache>
                <c:formatCode>General</c:formatCode>
                <c:ptCount val="89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香港マカオ台湾の患者・海外輸入症例・無症状病原体保有者!$AX$169:$AX$1062</c:f>
              <c:numCache>
                <c:formatCode>m"月"d"日"</c:formatCode>
                <c:ptCount val="8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numCache>
            </c:numRef>
          </c:cat>
          <c:val>
            <c:numRef>
              <c:f>香港マカオ台湾の患者・海外輸入症例・無症状病原体保有者!$AZ$169:$AZ$1062</c:f>
              <c:numCache>
                <c:formatCode>General</c:formatCode>
                <c:ptCount val="89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香港マカオ台湾の患者・海外輸入症例・無症状病原体保有者!$AX$169:$AX$1062</c:f>
              <c:numCache>
                <c:formatCode>m"月"d"日"</c:formatCode>
                <c:ptCount val="8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numCache>
            </c:numRef>
          </c:cat>
          <c:val>
            <c:numRef>
              <c:f>香港マカオ台湾の患者・海外輸入症例・無症状病原体保有者!$BC$169:$BC$1062</c:f>
              <c:numCache>
                <c:formatCode>General</c:formatCode>
                <c:ptCount val="89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香港マカオ台湾の患者・海外輸入症例・無症状病原体保有者!$CR$485:$CR$1062</c:f>
              <c:numCache>
                <c:formatCode>m"月"d"日"</c:formatCode>
                <c:ptCount val="5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numCache>
            </c:numRef>
          </c:cat>
          <c:val>
            <c:numRef>
              <c:f>香港マカオ台湾の患者・海外輸入症例・無症状病原体保有者!$CS$485:$CS$1062</c:f>
              <c:numCache>
                <c:formatCode>General</c:formatCode>
                <c:ptCount val="57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香港マカオ台湾の患者・海外輸入症例・無症状病原体保有者!$CR$485:$CR$1062</c:f>
              <c:numCache>
                <c:formatCode>m"月"d"日"</c:formatCode>
                <c:ptCount val="5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numCache>
            </c:numRef>
          </c:cat>
          <c:val>
            <c:numRef>
              <c:f>香港マカオ台湾の患者・海外輸入症例・無症状病原体保有者!$CT$485:$CT$1062</c:f>
              <c:numCache>
                <c:formatCode>General</c:formatCode>
                <c:ptCount val="57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香港マカオ台湾の患者・海外輸入症例・無症状病原体保有者!$BJ$97:$BJ$1061</c:f>
              <c:numCache>
                <c:formatCode>m"月"d"日"</c:formatCode>
                <c:ptCount val="9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numCache>
            </c:numRef>
          </c:cat>
          <c:val>
            <c:numRef>
              <c:f>香港マカオ台湾の患者・海外輸入症例・無症状病原体保有者!$BK$97:$BK$1061</c:f>
              <c:numCache>
                <c:formatCode>General</c:formatCode>
                <c:ptCount val="96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香港マカオ台湾の患者・海外輸入症例・無症状病原体保有者!$BJ$97:$BJ$1061</c:f>
              <c:numCache>
                <c:formatCode>m"月"d"日"</c:formatCode>
                <c:ptCount val="9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numCache>
            </c:numRef>
          </c:cat>
          <c:val>
            <c:numRef>
              <c:f>香港マカオ台湾の患者・海外輸入症例・無症状病原体保有者!$BL$97:$BL$1061</c:f>
              <c:numCache>
                <c:formatCode>General</c:formatCode>
                <c:ptCount val="96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香港マカオ台湾の患者・海外輸入症例・無症状病原体保有者!$CM$29:$CM$1062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国家衛健委発表に基づく感染状況!$AE$374:$AE$1062</c:f>
              <c:numCache>
                <c:formatCode>m"月"d"日"</c:formatCode>
                <c:ptCount val="68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numCache>
            </c:numRef>
          </c:cat>
          <c:val>
            <c:numRef>
              <c:f>国家衛健委発表に基づく感染状況!$AF$374:$AF$1062</c:f>
              <c:numCache>
                <c:formatCode>#,##0_);[Red]\(#,##0\)</c:formatCode>
                <c:ptCount val="68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省市別輸入症例数変化!$AH$2:$AH$824</c:f>
              <c:numCache>
                <c:formatCode>m"月"d"日"</c:formatCode>
                <c:ptCount val="8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省市別輸入症例数変化!$AI$2:$AI$824</c:f>
              <c:numCache>
                <c:formatCode>0_);[Red]\(0\)</c:formatCode>
                <c:ptCount val="82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省市別輸入症例数変化!$AH$2:$AH$824</c:f>
              <c:numCache>
                <c:formatCode>m"月"d"日"</c:formatCode>
                <c:ptCount val="8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省市別輸入症例数変化!$AJ$2:$AJ$824</c:f>
              <c:numCache>
                <c:formatCode>0_);[Red]\(0\)</c:formatCode>
                <c:ptCount val="82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省市別輸入症例数変化!$AH$2:$AH$824</c:f>
              <c:numCache>
                <c:formatCode>m"月"d"日"</c:formatCode>
                <c:ptCount val="8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numCache>
            </c:numRef>
          </c:cat>
          <c:val>
            <c:numRef>
              <c:f>省市別輸入症例数変化!$AK$2:$AK$824</c:f>
              <c:numCache>
                <c:formatCode>General</c:formatCode>
                <c:ptCount val="82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香港マカオ台湾の患者・海外輸入症例・無症状病原体保有者!$CP$189:$CP$1061</c:f>
              <c:numCache>
                <c:formatCode>m"月"d"日"</c:formatCode>
                <c:ptCount val="8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香港マカオ台湾の患者・海外輸入症例・無症状病原体保有者!$CQ$189:$CQ$1061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香港マカオ台湾の患者・海外輸入症例・無症状病原体保有者!$CJ$29:$CJ$1062</c:f>
              <c:numCache>
                <c:formatCode>General</c:formatCode>
                <c:ptCount val="10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香港マカオ台湾の患者・海外輸入症例・無症状病原体保有者!$CO$189:$CO$1062</c:f>
              <c:numCache>
                <c:formatCode>General</c:formatCode>
                <c:ptCount val="8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香港マカオ台湾の患者・海外輸入症例・無症状病原体保有者!$BJ$97:$BJ$1061</c:f>
              <c:numCache>
                <c:formatCode>m"月"d"日"</c:formatCode>
                <c:ptCount val="9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numCache>
            </c:numRef>
          </c:cat>
          <c:val>
            <c:numRef>
              <c:f>香港マカオ台湾の患者・海外輸入症例・無症状病原体保有者!$BL$97:$BL$1061</c:f>
              <c:numCache>
                <c:formatCode>General</c:formatCode>
                <c:ptCount val="96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香港マカオ台湾の患者・海外輸入症例・無症状病原体保有者!$BJ$97:$BJ$1061</c:f>
              <c:numCache>
                <c:formatCode>m"月"d"日"</c:formatCode>
                <c:ptCount val="9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numCache>
            </c:numRef>
          </c:cat>
          <c:val>
            <c:numRef>
              <c:f>香港マカオ台湾の患者・海外輸入症例・無症状病原体保有者!$BK$97:$BK$1061</c:f>
              <c:numCache>
                <c:formatCode>General</c:formatCode>
                <c:ptCount val="96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国家衛健委発表に基づく感染状況!$W$27:$W$1062</c:f>
              <c:numCache>
                <c:formatCode>m"月"d"日"</c:formatCode>
                <c:ptCount val="10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numCache>
            </c:numRef>
          </c:cat>
          <c:val>
            <c:numRef>
              <c:f>国家衛健委発表に基づく感染状況!$X$27:$X$1062</c:f>
              <c:numCache>
                <c:formatCode>#,##0_);[Red]\(#,##0\)</c:formatCode>
                <c:ptCount val="10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国家衛健委発表に基づく感染状況!$W$27:$W$1062</c:f>
              <c:numCache>
                <c:formatCode>m"月"d"日"</c:formatCode>
                <c:ptCount val="10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numCache>
            </c:numRef>
          </c:cat>
          <c:val>
            <c:numRef>
              <c:f>国家衛健委発表に基づく感染状況!$Y$27:$Y$1062</c:f>
              <c:numCache>
                <c:formatCode>General</c:formatCode>
                <c:ptCount val="10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香港マカオ台湾の患者・海外輸入症例・無症状病原体保有者!$CP$189:$CP$1061</c:f>
              <c:numCache>
                <c:formatCode>m"月"d"日"</c:formatCode>
                <c:ptCount val="8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香港マカオ台湾の患者・海外輸入症例・無症状病原体保有者!$CQ$189:$CQ$1061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香港マカオ台湾の患者・海外輸入症例・無症状病原体保有者!$CN$189:$CN$1062</c:f>
              <c:numCache>
                <c:formatCode>m"月"d"日"</c:formatCode>
                <c:ptCount val="8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香港マカオ台湾の患者・海外輸入症例・無症状病原体保有者!$CO$189:$CO$1062</c:f>
              <c:numCache>
                <c:formatCode>General</c:formatCode>
                <c:ptCount val="8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新疆の情況!$U$7:$U$867</c:f>
              <c:strCache>
                <c:ptCount val="85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strCache>
            </c:strRef>
          </c:cat>
          <c:val>
            <c:numRef>
              <c:f>新疆の情況!$V$7:$V$867</c:f>
              <c:numCache>
                <c:formatCode>General</c:formatCode>
                <c:ptCount val="86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新疆の情況!$U$7:$U$867</c:f>
              <c:strCache>
                <c:ptCount val="85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strCache>
            </c:strRef>
          </c:cat>
          <c:val>
            <c:numRef>
              <c:f>新疆の情況!$W$7:$W$867</c:f>
              <c:numCache>
                <c:formatCode>General</c:formatCode>
                <c:ptCount val="86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香港マカオ台湾の患者・海外輸入症例・無症状病原体保有者!$CJ$29:$CJ$1062</c:f>
              <c:numCache>
                <c:formatCode>General</c:formatCode>
                <c:ptCount val="10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香港マカオ台湾の患者・海外輸入症例・無症状病原体保有者!$BR$29:$BR$1062</c:f>
              <c:numCache>
                <c:formatCode>General</c:formatCode>
                <c:ptCount val="103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香港マカオ台湾の患者・海外輸入症例・無症状病原体保有者!$BS$29:$BS$1062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香港マカオ台湾の患者・海外輸入症例・無症状病原体保有者!$BT$29:$BT$1062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香港マカオ台湾の患者・海外輸入症例・無症状病原体保有者!$CJ$29:$CJ$1062</c:f>
              <c:numCache>
                <c:formatCode>General</c:formatCode>
                <c:ptCount val="10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香港マカオ台湾の患者・海外輸入症例・無症状病原体保有者!$CK$29:$CK$1062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国家衛健委発表に基づく感染状況!$W$27:$W$1063</c:f>
              <c:numCache>
                <c:formatCode>m"月"d"日"</c:formatCode>
                <c:ptCount val="10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numCache>
            </c:numRef>
          </c:cat>
          <c:val>
            <c:numRef>
              <c:f>国家衛健委発表に基づく感染状況!$X$27:$X$1063</c:f>
              <c:numCache>
                <c:formatCode>#,##0_);[Red]\(#,##0\)</c:formatCode>
                <c:ptCount val="10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国家衛健委発表に基づく感染状況!$W$27:$W$1063</c:f>
              <c:numCache>
                <c:formatCode>m"月"d"日"</c:formatCode>
                <c:ptCount val="10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numCache>
            </c:numRef>
          </c:cat>
          <c:val>
            <c:numRef>
              <c:f>国家衛健委発表に基づく感染状況!$Y$27:$Y$1063</c:f>
              <c:numCache>
                <c:formatCode>General</c:formatCode>
                <c:ptCount val="10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香港マカオ台湾の患者・海外輸入症例・無症状病原体保有者!$BE$70:$BE$1062</c:f>
              <c:numCache>
                <c:formatCode>m"月"d"日"</c:formatCode>
                <c:ptCount val="9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numCache>
            </c:numRef>
          </c:cat>
          <c:val>
            <c:numRef>
              <c:f>香港マカオ台湾の患者・海外輸入症例・無症状病原体保有者!$BF$70:$BF$1062</c:f>
              <c:numCache>
                <c:formatCode>General</c:formatCode>
                <c:ptCount val="99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香港マカオ台湾の患者・海外輸入症例・無症状病原体保有者!$BE$70:$BE$1062</c:f>
              <c:numCache>
                <c:formatCode>m"月"d"日"</c:formatCode>
                <c:ptCount val="9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numCache>
            </c:numRef>
          </c:cat>
          <c:val>
            <c:numRef>
              <c:f>香港マカオ台湾の患者・海外輸入症例・無症状病原体保有者!$BG$70:$BG$1062</c:f>
              <c:numCache>
                <c:formatCode>General</c:formatCode>
                <c:ptCount val="99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香港マカオ台湾の患者・海外輸入症例・無症状病原体保有者!$BY$29:$BY$1062</c:f>
              <c:numCache>
                <c:formatCode>General</c:formatCode>
                <c:ptCount val="103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香港マカオ台湾の患者・海外輸入症例・無症状病原体保有者!$BZ$29:$BZ$1062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香港マカオ台湾の患者・海外輸入症例・無症状病原体保有者!$CA$29:$CA$1062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香港マカオ台湾の患者・海外輸入症例・無症状病原体保有者!$CC$29:$CC$1062</c:f>
              <c:numCache>
                <c:formatCode>General</c:formatCode>
                <c:ptCount val="103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香港マカオ台湾の患者・海外輸入症例・無症状病原体保有者!$CD$29:$CD$1062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香港マカオ台湾の患者・海外輸入症例・無症状病原体保有者!$CE$29:$CE$1062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香港マカオ台湾の患者・海外輸入症例・無症状病原体保有者!$CL$29:$CL$1062</c:f>
              <c:numCache>
                <c:formatCode>m"月"d"日"</c:formatCode>
                <c:ptCount val="10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numCache>
            </c:numRef>
          </c:cat>
          <c:val>
            <c:numRef>
              <c:f>香港マカオ台湾の患者・海外輸入症例・無症状病原体保有者!$CM$29:$CM$1062</c:f>
              <c:numCache>
                <c:formatCode>General</c:formatCode>
                <c:ptCount val="10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香港マカオ台湾の患者・海外輸入症例・無症状病原体保有者!$CP$189:$CP$1061</c:f>
              <c:numCache>
                <c:formatCode>m"月"d"日"</c:formatCode>
                <c:ptCount val="8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numCache>
            </c:numRef>
          </c:cat>
          <c:val>
            <c:numRef>
              <c:f>香港マカオ台湾の患者・海外輸入症例・無症状病原体保有者!$CQ$189:$CQ$1061</c:f>
              <c:numCache>
                <c:formatCode>General</c:formatCode>
                <c:ptCount val="8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81"/>
  <sheetViews>
    <sheetView zoomScale="115" zoomScaleNormal="115" workbookViewId="0">
      <pane xSplit="2" ySplit="5" topLeftCell="C1052" activePane="bottomRight" state="frozen"/>
      <selection pane="topRight" activeCell="C1" sqref="C1"/>
      <selection pane="bottomLeft" activeCell="A8" sqref="A8"/>
      <selection pane="bottomRight" activeCell="H1060" sqref="H1060"/>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44883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c r="C1060" s="47"/>
      <c r="D1060" s="83"/>
      <c r="E1060" s="104"/>
      <c r="F1060" s="56"/>
      <c r="G1060" s="47"/>
      <c r="H1060" s="87"/>
      <c r="I1060" s="87"/>
      <c r="J1060" s="47"/>
      <c r="K1060" s="55"/>
      <c r="L1060" s="47"/>
      <c r="M1060" s="87"/>
      <c r="N1060" s="47"/>
      <c r="O1060" s="87"/>
      <c r="P1060" s="105"/>
      <c r="Q1060" s="56"/>
      <c r="R1060" s="47"/>
      <c r="S1060" s="110"/>
      <c r="T1060" s="56"/>
      <c r="U1060" s="77"/>
      <c r="W1060" s="1"/>
      <c r="X1060" s="113"/>
      <c r="Z1060" s="114"/>
      <c r="AE1060" s="1"/>
      <c r="AF1060" s="259"/>
    </row>
    <row r="1061" spans="2:32" x14ac:dyDescent="0.55000000000000004">
      <c r="B1061" s="201"/>
      <c r="C1061" s="47"/>
      <c r="D1061" s="83"/>
      <c r="E1061" s="104"/>
      <c r="F1061" s="56"/>
      <c r="G1061" s="47"/>
      <c r="H1061" s="87"/>
      <c r="I1061" s="87"/>
      <c r="J1061" s="47"/>
      <c r="K1061" s="55"/>
      <c r="L1061" s="47"/>
      <c r="M1061" s="87"/>
      <c r="N1061" s="47"/>
      <c r="O1061" s="87"/>
      <c r="P1061" s="105"/>
      <c r="Q1061" s="56"/>
      <c r="R1061" s="47"/>
      <c r="S1061" s="110"/>
      <c r="T1061" s="56"/>
      <c r="U1061" s="77"/>
      <c r="W1061" s="1"/>
      <c r="X1061" s="113"/>
      <c r="Z1061" s="114"/>
      <c r="AE1061" s="1"/>
      <c r="AF1061" s="259"/>
    </row>
    <row r="1062" spans="2:32" ht="18.5" thickBot="1" x14ac:dyDescent="0.6">
      <c r="B1062" s="65"/>
      <c r="C1062" s="58"/>
      <c r="D1062" s="48"/>
      <c r="E1062" s="60"/>
      <c r="F1062" s="59"/>
      <c r="G1062" s="47"/>
      <c r="H1062" s="87"/>
      <c r="I1062" s="87"/>
      <c r="J1062" s="58"/>
      <c r="K1062" s="55"/>
      <c r="L1062" s="47"/>
      <c r="M1062" s="87"/>
      <c r="N1062" s="47"/>
      <c r="O1062" s="87"/>
      <c r="P1062" s="105"/>
      <c r="Q1062" s="59"/>
      <c r="R1062" s="47"/>
      <c r="S1062" s="59"/>
      <c r="T1062" s="59"/>
      <c r="U1062" s="77"/>
      <c r="W1062" s="1"/>
      <c r="X1062" s="113"/>
      <c r="Z1062" s="114"/>
      <c r="AE1062" s="1"/>
      <c r="AF1062" s="259"/>
    </row>
    <row r="1063" spans="2:32" ht="9.5" customHeight="1" thickBot="1" x14ac:dyDescent="0.6">
      <c r="B1063" s="65"/>
      <c r="C1063" s="78"/>
      <c r="D1063" s="79"/>
      <c r="E1063" s="81"/>
      <c r="F1063" s="93"/>
      <c r="G1063" s="78"/>
      <c r="H1063" s="81"/>
      <c r="I1063" s="81"/>
      <c r="J1063" s="78"/>
      <c r="K1063" s="81"/>
      <c r="L1063" s="78"/>
      <c r="M1063" s="81"/>
      <c r="N1063" s="82"/>
      <c r="O1063" s="80"/>
      <c r="P1063" s="92"/>
      <c r="Q1063" s="93"/>
      <c r="R1063" s="112"/>
      <c r="S1063" s="93"/>
      <c r="T1063" s="93"/>
      <c r="U1063" s="66"/>
      <c r="AF1063" s="259"/>
    </row>
    <row r="1064" spans="2:32" x14ac:dyDescent="0.55000000000000004">
      <c r="M1064" s="262">
        <f>SUM(L845:L862)</f>
        <v>503</v>
      </c>
      <c r="AF1064" s="259"/>
    </row>
    <row r="1065" spans="2:32" ht="13" customHeight="1" x14ac:dyDescent="0.55000000000000004">
      <c r="E1065" s="106"/>
      <c r="F1065" s="107"/>
      <c r="G1065" s="106" t="s">
        <v>80</v>
      </c>
      <c r="H1065" s="107"/>
      <c r="I1065" s="107"/>
      <c r="J1065" s="107"/>
      <c r="U1065" s="71"/>
      <c r="AF1065" s="259"/>
    </row>
    <row r="1066" spans="2:32" ht="13" customHeight="1" x14ac:dyDescent="0.55000000000000004">
      <c r="E1066" s="106" t="s">
        <v>98</v>
      </c>
      <c r="F1066" s="107"/>
      <c r="G1066" s="274" t="s">
        <v>79</v>
      </c>
      <c r="H1066" s="275"/>
      <c r="I1066" s="106" t="s">
        <v>106</v>
      </c>
      <c r="J1066" s="107"/>
      <c r="AF1066" s="259"/>
    </row>
    <row r="1067" spans="2:32" ht="13" customHeight="1" x14ac:dyDescent="0.55000000000000004">
      <c r="B1067" s="119"/>
      <c r="E1067" s="108" t="s">
        <v>108</v>
      </c>
      <c r="F1067" s="107"/>
      <c r="G1067" s="108"/>
      <c r="H1067" s="108"/>
      <c r="I1067" s="106" t="s">
        <v>107</v>
      </c>
      <c r="J1067" s="107"/>
      <c r="AF1067" s="259"/>
    </row>
    <row r="1068" spans="2:32" ht="18.5" customHeight="1" x14ac:dyDescent="0.55000000000000004">
      <c r="E1068" s="106" t="s">
        <v>96</v>
      </c>
      <c r="F1068" s="107"/>
      <c r="G1068" s="106" t="s">
        <v>97</v>
      </c>
      <c r="H1068" s="107"/>
      <c r="I1068" s="107"/>
      <c r="J1068" s="107"/>
      <c r="AF1068" s="259"/>
    </row>
    <row r="1069" spans="2:32" ht="13" customHeight="1" x14ac:dyDescent="0.55000000000000004">
      <c r="E1069" s="106" t="s">
        <v>98</v>
      </c>
      <c r="F1069" s="107"/>
      <c r="G1069" s="106" t="s">
        <v>99</v>
      </c>
      <c r="H1069" s="107"/>
      <c r="I1069" s="107"/>
      <c r="J1069" s="107"/>
      <c r="AF1069" s="259"/>
    </row>
    <row r="1070" spans="2:32" ht="13" customHeight="1" x14ac:dyDescent="0.55000000000000004">
      <c r="E1070" s="106" t="s">
        <v>98</v>
      </c>
      <c r="F1070" s="107"/>
      <c r="G1070" s="106" t="s">
        <v>100</v>
      </c>
      <c r="H1070" s="107"/>
      <c r="I1070" s="107"/>
      <c r="J1070" s="107"/>
      <c r="AF1070" s="259"/>
    </row>
    <row r="1071" spans="2:32" ht="13" customHeight="1" x14ac:dyDescent="0.55000000000000004">
      <c r="E1071" s="106" t="s">
        <v>101</v>
      </c>
      <c r="F1071" s="107"/>
      <c r="G1071" s="106" t="s">
        <v>102</v>
      </c>
      <c r="H1071" s="107"/>
      <c r="I1071" s="107"/>
      <c r="J1071" s="107"/>
      <c r="AF1071" s="259"/>
    </row>
    <row r="1072" spans="2:32" ht="13" customHeight="1" x14ac:dyDescent="0.55000000000000004">
      <c r="E1072" s="106" t="s">
        <v>103</v>
      </c>
      <c r="F1072" s="107"/>
      <c r="G1072" s="106" t="s">
        <v>104</v>
      </c>
      <c r="H1072" s="107"/>
      <c r="I1072" s="107"/>
      <c r="J1072" s="107"/>
      <c r="AF1072" s="259"/>
    </row>
    <row r="1073" spans="32:32" x14ac:dyDescent="0.55000000000000004">
      <c r="AF1073" s="259"/>
    </row>
    <row r="1074" spans="32:32" x14ac:dyDescent="0.55000000000000004">
      <c r="AF1074" s="259"/>
    </row>
    <row r="1075" spans="32:32" x14ac:dyDescent="0.55000000000000004">
      <c r="AF1075" s="259"/>
    </row>
    <row r="1076" spans="32:32" x14ac:dyDescent="0.55000000000000004">
      <c r="AF1076" s="259"/>
    </row>
    <row r="1077" spans="32:32" x14ac:dyDescent="0.55000000000000004">
      <c r="AF1077" s="259"/>
    </row>
    <row r="1078" spans="32:32" x14ac:dyDescent="0.55000000000000004">
      <c r="AF1078" s="259"/>
    </row>
    <row r="1079" spans="32:32" x14ac:dyDescent="0.55000000000000004">
      <c r="AF1079" s="259"/>
    </row>
    <row r="1080" spans="32:32" x14ac:dyDescent="0.55000000000000004">
      <c r="AF1080" s="259"/>
    </row>
    <row r="1081" spans="32:32" x14ac:dyDescent="0.55000000000000004">
      <c r="AF1081" s="259"/>
    </row>
  </sheetData>
  <mergeCells count="12">
    <mergeCell ref="G1066:H106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73"/>
  <sheetViews>
    <sheetView tabSelected="1" topLeftCell="A6" zoomScaleNormal="100" workbookViewId="0">
      <pane xSplit="1" ySplit="2" topLeftCell="AI1050" activePane="bottomRight" state="frozen"/>
      <selection activeCell="A6" sqref="A6"/>
      <selection pane="topRight" activeCell="B6" sqref="B6"/>
      <selection pane="bottomLeft" activeCell="A8" sqref="A8"/>
      <selection pane="bottomRight" activeCell="AS1061" sqref="AS106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8"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8" si="1840">+BA1036+1</f>
        <v>466</v>
      </c>
      <c r="BB1040" s="119">
        <v>1</v>
      </c>
      <c r="BC1040" s="26">
        <f t="shared" ref="BC1040:BC1045" si="1841">+BC1039+BB1040</f>
        <v>1674</v>
      </c>
      <c r="BD1040" s="217">
        <f t="shared" ref="BD1040:BD1058"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BR1058" si="2030">+AF1057</f>
        <v>446021</v>
      </c>
      <c r="BS1057">
        <f t="shared" ref="BS1057:BS1058" si="2031">+AH1057</f>
        <v>95095</v>
      </c>
      <c r="BT1057">
        <f t="shared" ref="BT1057:BT1058"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CC1058" si="2034">+AR1057</f>
        <v>8092118</v>
      </c>
      <c r="CD1057">
        <f t="shared" si="1954"/>
        <v>13742</v>
      </c>
      <c r="CE1057">
        <f t="shared" ref="CE1057:CE1058"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c r="B1059" s="219"/>
      <c r="C1059" s="142"/>
      <c r="D1059" s="261"/>
      <c r="E1059" s="135"/>
      <c r="F1059" s="135"/>
      <c r="G1059" s="135"/>
      <c r="H1059" s="123"/>
      <c r="I1059" s="135"/>
      <c r="J1059" s="123"/>
      <c r="K1059" s="41"/>
      <c r="L1059" s="134"/>
      <c r="M1059" s="219"/>
      <c r="N1059" s="123"/>
      <c r="O1059" s="123"/>
      <c r="P1059" s="135"/>
      <c r="Q1059" s="135"/>
      <c r="R1059" s="123"/>
      <c r="S1059" s="123"/>
      <c r="T1059" s="135"/>
      <c r="U1059" s="135"/>
      <c r="V1059" s="123"/>
      <c r="W1059" s="41"/>
      <c r="X1059" s="136"/>
      <c r="Y1059" s="4"/>
      <c r="Z1059" s="74"/>
      <c r="AA1059" s="210"/>
      <c r="AB1059" s="210"/>
      <c r="AC1059" s="211"/>
      <c r="AD1059" s="170"/>
      <c r="AE1059" s="222"/>
      <c r="AF1059" s="143"/>
      <c r="AG1059" s="171"/>
      <c r="AH1059" s="143"/>
      <c r="AI1059" s="171"/>
      <c r="AJ1059" s="172"/>
      <c r="AK1059" s="173"/>
      <c r="AL1059" s="143"/>
      <c r="AM1059" s="222"/>
      <c r="AN1059" s="143"/>
      <c r="AO1059" s="171"/>
      <c r="AP1059" s="174"/>
      <c r="AQ1059" s="173"/>
      <c r="AR1059" s="143"/>
      <c r="AS1059" s="171"/>
      <c r="AT1059" s="143"/>
      <c r="AU1059" s="171"/>
      <c r="AV1059" s="175"/>
      <c r="AW1059" s="217"/>
      <c r="AX1059" s="216"/>
      <c r="AY1059" s="5"/>
      <c r="AZ1059" s="217"/>
      <c r="BA1059" s="217"/>
      <c r="BB1059" s="119"/>
      <c r="BC1059" s="26"/>
      <c r="BD1059" s="217"/>
      <c r="BE1059" s="209"/>
      <c r="BF1059" s="120"/>
      <c r="BG1059" s="120"/>
      <c r="BH1059" s="209"/>
      <c r="BI1059" s="120"/>
      <c r="BJ1059" s="1"/>
      <c r="BN1059" s="1"/>
      <c r="BQ1059" s="167"/>
      <c r="BX1059" s="167"/>
      <c r="CB1059" s="167"/>
      <c r="CF1059" s="216"/>
      <c r="CI1059" s="167"/>
      <c r="CL1059" s="167"/>
      <c r="CN1059" s="1"/>
      <c r="CO1059" s="253"/>
      <c r="CP1059" s="1"/>
      <c r="CQ1059" s="254"/>
      <c r="CR1059" s="167"/>
    </row>
    <row r="1060" spans="1:99" ht="18" customHeight="1" x14ac:dyDescent="0.55000000000000004">
      <c r="A1060" s="167"/>
      <c r="B1060" s="219"/>
      <c r="C1060" s="142"/>
      <c r="D1060" s="261"/>
      <c r="E1060" s="135"/>
      <c r="F1060" s="135"/>
      <c r="G1060" s="135"/>
      <c r="H1060" s="123"/>
      <c r="I1060" s="135"/>
      <c r="J1060" s="123"/>
      <c r="K1060" s="41"/>
      <c r="L1060" s="134"/>
      <c r="M1060" s="219"/>
      <c r="N1060" s="123"/>
      <c r="O1060" s="123"/>
      <c r="P1060" s="135"/>
      <c r="Q1060" s="135"/>
      <c r="R1060" s="123"/>
      <c r="S1060" s="123"/>
      <c r="T1060" s="135"/>
      <c r="U1060" s="135"/>
      <c r="V1060" s="123"/>
      <c r="W1060" s="41"/>
      <c r="X1060" s="136"/>
      <c r="Y1060" s="4"/>
      <c r="Z1060" s="74"/>
      <c r="AA1060" s="210"/>
      <c r="AB1060" s="210"/>
      <c r="AC1060" s="211"/>
      <c r="AD1060" s="170"/>
      <c r="AE1060" s="222"/>
      <c r="AF1060" s="143"/>
      <c r="AG1060" s="171"/>
      <c r="AH1060" s="143"/>
      <c r="AI1060" s="171"/>
      <c r="AJ1060" s="172"/>
      <c r="AK1060" s="173"/>
      <c r="AL1060" s="143"/>
      <c r="AM1060" s="171"/>
      <c r="AN1060" s="143"/>
      <c r="AO1060" s="171"/>
      <c r="AP1060" s="174"/>
      <c r="AQ1060" s="173"/>
      <c r="AR1060" s="143"/>
      <c r="AS1060" s="171"/>
      <c r="AT1060" s="143"/>
      <c r="AU1060" s="171"/>
      <c r="AV1060" s="175"/>
      <c r="AW1060" s="217"/>
      <c r="AX1060" s="216"/>
      <c r="AY1060" s="5"/>
      <c r="AZ1060" s="217"/>
      <c r="BA1060" s="217"/>
      <c r="BB1060" s="119"/>
      <c r="BC1060" s="26"/>
      <c r="BD1060" s="217"/>
      <c r="BE1060" s="209"/>
      <c r="BF1060" s="120"/>
      <c r="BG1060" s="120"/>
      <c r="BH1060" s="209"/>
      <c r="BI1060" s="120"/>
      <c r="BJ1060" s="1"/>
      <c r="BN1060" s="1"/>
      <c r="BQ1060" s="167"/>
      <c r="BX1060" s="167"/>
      <c r="CB1060" s="167"/>
      <c r="CE1060">
        <f>+AV1060</f>
        <v>0</v>
      </c>
      <c r="CF1060" s="216"/>
      <c r="CI1060" s="167"/>
      <c r="CL1060" s="167"/>
      <c r="CN1060" s="1"/>
      <c r="CO1060" s="253"/>
      <c r="CP1060" s="1"/>
      <c r="CQ1060" s="254"/>
      <c r="CR1060" s="167"/>
    </row>
    <row r="1061" spans="1:99" ht="18" customHeight="1" x14ac:dyDescent="0.55000000000000004">
      <c r="A1061" s="167"/>
      <c r="B1061" s="219"/>
      <c r="C1061" s="142"/>
      <c r="D1061" s="142"/>
      <c r="E1061" s="135"/>
      <c r="F1061" s="135"/>
      <c r="G1061" s="135"/>
      <c r="H1061" s="123"/>
      <c r="I1061" s="135"/>
      <c r="J1061" s="123"/>
      <c r="K1061" s="41"/>
      <c r="L1061" s="134"/>
      <c r="M1061" s="135"/>
      <c r="N1061" s="123"/>
      <c r="O1061" s="123"/>
      <c r="P1061" s="135"/>
      <c r="Q1061" s="135"/>
      <c r="R1061" s="123"/>
      <c r="S1061" s="123"/>
      <c r="T1061" s="135"/>
      <c r="U1061" s="135"/>
      <c r="V1061" s="123"/>
      <c r="W1061" s="41"/>
      <c r="X1061" s="136"/>
      <c r="Y1061" s="4"/>
      <c r="Z1061" s="74"/>
      <c r="AA1061" s="210"/>
      <c r="AB1061" s="210"/>
      <c r="AC1061" s="211"/>
      <c r="AD1061" s="170"/>
      <c r="AE1061" s="222"/>
      <c r="AF1061" s="143"/>
      <c r="AG1061" s="171"/>
      <c r="AH1061" s="143"/>
      <c r="AI1061" s="171"/>
      <c r="AJ1061" s="172"/>
      <c r="AK1061" s="173"/>
      <c r="AL1061" s="143"/>
      <c r="AM1061" s="171"/>
      <c r="AN1061" s="143"/>
      <c r="AO1061" s="171"/>
      <c r="AP1061" s="174"/>
      <c r="AQ1061" s="173"/>
      <c r="AR1061" s="143"/>
      <c r="AS1061" s="171"/>
      <c r="AT1061" s="143"/>
      <c r="AU1061" s="171"/>
      <c r="AV1061" s="175"/>
      <c r="AW1061" s="217"/>
      <c r="AX1061" s="216"/>
      <c r="AY1061" s="5"/>
      <c r="AZ1061" s="217"/>
      <c r="BA1061" s="217"/>
      <c r="BB1061" s="119"/>
      <c r="BC1061" s="26"/>
      <c r="BD1061" s="217"/>
      <c r="BE1061" s="209"/>
      <c r="BF1061" s="120"/>
      <c r="BG1061" s="120"/>
      <c r="BH1061" s="209"/>
      <c r="BI1061" s="120"/>
      <c r="BJ1061" s="1"/>
      <c r="BN1061" s="1"/>
      <c r="BQ1061" s="167"/>
      <c r="BX1061" s="167"/>
      <c r="CB1061" s="167"/>
      <c r="CI1061" s="167"/>
      <c r="CL1061" s="167"/>
      <c r="CN1061" s="1"/>
      <c r="CO1061" s="253"/>
      <c r="CP1061" s="1"/>
      <c r="CQ1061" s="254"/>
      <c r="CR1061" s="167"/>
    </row>
    <row r="1062" spans="1:99" ht="7" customHeight="1" thickBot="1" x14ac:dyDescent="0.6">
      <c r="A1062" s="65"/>
      <c r="B1062" s="134"/>
      <c r="C1062" s="142"/>
      <c r="D1062" s="135"/>
      <c r="E1062" s="135"/>
      <c r="F1062" s="135"/>
      <c r="G1062" s="135"/>
      <c r="H1062" s="123"/>
      <c r="I1062" s="135"/>
      <c r="J1062" s="123"/>
      <c r="K1062" s="136"/>
      <c r="L1062" s="134"/>
      <c r="M1062" s="135"/>
      <c r="N1062" s="123"/>
      <c r="O1062" s="123"/>
      <c r="P1062" s="135"/>
      <c r="Q1062" s="135"/>
      <c r="R1062" s="123"/>
      <c r="S1062" s="123"/>
      <c r="T1062" s="135"/>
      <c r="U1062" s="135"/>
      <c r="V1062" s="123"/>
      <c r="W1062" s="41"/>
      <c r="X1062" s="136"/>
      <c r="Z1062" s="65"/>
      <c r="AA1062" s="63"/>
      <c r="AB1062" s="63"/>
      <c r="AC1062" s="63"/>
      <c r="AD1062" s="170"/>
      <c r="AE1062" s="222"/>
      <c r="AF1062" s="143"/>
      <c r="AG1062" s="171"/>
      <c r="AH1062" s="143"/>
      <c r="AI1062" s="171"/>
      <c r="AJ1062" s="172"/>
      <c r="AK1062" s="173"/>
      <c r="AL1062" s="143"/>
      <c r="AM1062" s="171"/>
      <c r="AN1062" s="143"/>
      <c r="AO1062" s="171"/>
      <c r="AP1062" s="174"/>
      <c r="AQ1062" s="173"/>
      <c r="AR1062" s="143"/>
      <c r="AS1062" s="171"/>
      <c r="AT1062" s="143"/>
      <c r="AU1062" s="171"/>
      <c r="AV1062" s="175"/>
    </row>
    <row r="1063" spans="1:99" x14ac:dyDescent="0.55000000000000004">
      <c r="B1063" s="44"/>
      <c r="C1063" s="44"/>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AE1063">
        <f>SUM(AD443:AD448)</f>
        <v>190</v>
      </c>
      <c r="AY1063" s="44" t="s">
        <v>474</v>
      </c>
      <c r="BB1063" s="44" t="s">
        <v>473</v>
      </c>
      <c r="BV1063">
        <f>SUM(BV442:BV1062)</f>
        <v>435891</v>
      </c>
    </row>
    <row r="1064" spans="1:99" x14ac:dyDescent="0.55000000000000004">
      <c r="B1064">
        <f>SUM(B554:B584)</f>
        <v>832</v>
      </c>
      <c r="AA1064" s="263">
        <f>+AA881-AA880</f>
        <v>82409</v>
      </c>
      <c r="AE1064">
        <f>SUM(AD797:AD1061)</f>
        <v>366920</v>
      </c>
      <c r="AG1064">
        <f>40317-40254</f>
        <v>63</v>
      </c>
      <c r="AI1064" s="236">
        <f>SUM(AI189:AI558)</f>
        <v>205</v>
      </c>
      <c r="AJ1064">
        <f>SUM(AI797:AI1061)</f>
        <v>9825</v>
      </c>
      <c r="AK1064">
        <f>SUM(AK907:AK1060)</f>
        <v>712</v>
      </c>
      <c r="AT1064" s="44">
        <f>SUM(AU908:AU1060)</f>
        <v>8570</v>
      </c>
      <c r="AU1064">
        <f>SUM(AU889:AU918)</f>
        <v>4396</v>
      </c>
      <c r="AV1064">
        <f>SUM(AU854:AU1061)</f>
        <v>12935</v>
      </c>
      <c r="AY1064" s="44">
        <f>SUM(AY359:AY413)</f>
        <v>69</v>
      </c>
      <c r="BB1064" s="44">
        <f>SUM(BB374:BB413)</f>
        <v>941</v>
      </c>
    </row>
    <row r="1065" spans="1:99" x14ac:dyDescent="0.55000000000000004">
      <c r="L1065">
        <f>SUM(L97:L1064)</f>
        <v>979003</v>
      </c>
      <c r="P1065">
        <f>SUM(P97:P1064)</f>
        <v>43116</v>
      </c>
      <c r="AD1065">
        <f>SUM(AD188:AD194)</f>
        <v>82</v>
      </c>
      <c r="AG1065">
        <f>840+40254</f>
        <v>41094</v>
      </c>
      <c r="AJ1065">
        <f>SUM(AI797:AI827)</f>
        <v>7081</v>
      </c>
      <c r="AV1065">
        <f>SUM(AU797:AU827)</f>
        <v>0</v>
      </c>
      <c r="AY1065" s="44" t="s">
        <v>685</v>
      </c>
    </row>
    <row r="1066" spans="1:99" ht="15" customHeight="1" x14ac:dyDescent="0.55000000000000004">
      <c r="A1066" s="119"/>
      <c r="D1066">
        <f>SUM(B229:B259)</f>
        <v>435</v>
      </c>
      <c r="Z1066" s="119"/>
      <c r="AA1066" s="119"/>
      <c r="AB1066" s="119"/>
      <c r="AC1066" s="119"/>
      <c r="AJ1066">
        <f>SUM(AI828:AI857)</f>
        <v>1483</v>
      </c>
      <c r="AV1066">
        <f>SUM(AU828:AU857)</f>
        <v>12</v>
      </c>
      <c r="AY1066" s="44">
        <f>SUM(AY581:AY1062)</f>
        <v>4243</v>
      </c>
    </row>
    <row r="1067" spans="1:99" x14ac:dyDescent="0.55000000000000004">
      <c r="AB1067" s="44" t="s">
        <v>827</v>
      </c>
      <c r="AD1067" s="44">
        <f>SUM(AD810:AD816)</f>
        <v>17671</v>
      </c>
      <c r="AH1067" s="4">
        <f>SUM(AD797:AD827)</f>
        <v>206192</v>
      </c>
      <c r="AI1067" s="5" t="s">
        <v>949</v>
      </c>
      <c r="AJ1067" s="4">
        <f>SUM(AI797:AI827)</f>
        <v>7081</v>
      </c>
      <c r="AN1067" s="227">
        <f>SUM(AK797:AK827)</f>
        <v>1</v>
      </c>
      <c r="AO1067" s="231" t="s">
        <v>949</v>
      </c>
      <c r="AP1067" s="227">
        <f>SUM(AO797:AO827)</f>
        <v>0</v>
      </c>
      <c r="AT1067" s="26">
        <f>SUM(AQ797:AQ827)</f>
        <v>2905</v>
      </c>
      <c r="AU1067" s="218" t="s">
        <v>949</v>
      </c>
      <c r="AV1067" s="26">
        <f>SUM(AU797:AU827)</f>
        <v>0</v>
      </c>
    </row>
    <row r="1068" spans="1:99" x14ac:dyDescent="0.55000000000000004">
      <c r="AH1068" s="4">
        <f>SUM(AD828:AD857)</f>
        <v>44357</v>
      </c>
      <c r="AI1068" s="5" t="s">
        <v>948</v>
      </c>
      <c r="AJ1068" s="4">
        <f>SUM(AI828:AI857)</f>
        <v>1483</v>
      </c>
      <c r="AN1068" s="227">
        <f>SUM(AK828:AK857)</f>
        <v>0</v>
      </c>
      <c r="AO1068" s="231" t="s">
        <v>948</v>
      </c>
      <c r="AP1068" s="227">
        <f>SUM(AO828:AO857)</f>
        <v>0</v>
      </c>
      <c r="AT1068" s="26">
        <f>SUM(AQ828:AQ857)</f>
        <v>92489</v>
      </c>
      <c r="AU1068" s="218" t="s">
        <v>948</v>
      </c>
      <c r="AV1068" s="26">
        <f>SUM(AU828:AU857)</f>
        <v>12</v>
      </c>
    </row>
    <row r="1069" spans="1:99" x14ac:dyDescent="0.55000000000000004">
      <c r="AH1069" s="4">
        <f>SUM(AD858:AD888)</f>
        <v>1728</v>
      </c>
      <c r="AI1069" s="5" t="s">
        <v>914</v>
      </c>
      <c r="AJ1069" s="4">
        <f>SUM(AI858:AI888)</f>
        <v>70</v>
      </c>
      <c r="AN1069" s="227">
        <f>SUM(AK858:AK888)</f>
        <v>1</v>
      </c>
      <c r="AO1069" s="231" t="s">
        <v>914</v>
      </c>
      <c r="AP1069" s="227">
        <f>SUM(AO858:AO888)</f>
        <v>0</v>
      </c>
      <c r="AT1069" s="26">
        <f>SUM(AQ858:AQ888)</f>
        <v>1917100</v>
      </c>
      <c r="AU1069" s="218" t="s">
        <v>914</v>
      </c>
      <c r="AV1069" s="26">
        <f>SUM(AU858:AU888)</f>
        <v>1390</v>
      </c>
    </row>
    <row r="1070" spans="1:99" x14ac:dyDescent="0.55000000000000004">
      <c r="AH1070" s="4">
        <f>SUM(AD889:AD918)</f>
        <v>5667</v>
      </c>
      <c r="AI1070" s="5" t="s">
        <v>947</v>
      </c>
      <c r="AJ1070" s="4">
        <f>SUM(AI889:AI918)</f>
        <v>23</v>
      </c>
      <c r="AN1070" s="227">
        <f>SUM(AK889:AK918)</f>
        <v>181</v>
      </c>
      <c r="AO1070" s="231" t="s">
        <v>947</v>
      </c>
      <c r="AP1070" s="227">
        <f>SUM(AO889:AO918)</f>
        <v>0</v>
      </c>
      <c r="AT1070" s="26">
        <f>SUM(AQ889:AQ918)</f>
        <v>1734300</v>
      </c>
      <c r="AU1070" s="218" t="s">
        <v>947</v>
      </c>
      <c r="AV1070" s="26">
        <f>SUM(AU889:AU918)</f>
        <v>4396</v>
      </c>
    </row>
    <row r="1071" spans="1:99" x14ac:dyDescent="0.55000000000000004">
      <c r="AH1071" s="4">
        <f>SUM(AD919:AD949)</f>
        <v>17832</v>
      </c>
      <c r="AI1071" s="5" t="s">
        <v>966</v>
      </c>
      <c r="AJ1071" s="4">
        <f>SUM(AI919:AI949)</f>
        <v>102</v>
      </c>
      <c r="AN1071" s="227">
        <f>SUM(AK919:AK949)</f>
        <v>527</v>
      </c>
      <c r="AO1071" s="231" t="s">
        <v>966</v>
      </c>
      <c r="AP1071" s="227">
        <f>SUM(AO919:AO949)</f>
        <v>6</v>
      </c>
      <c r="AT1071" s="26">
        <f>SUM(AQ919:AQ949)</f>
        <v>820902</v>
      </c>
      <c r="AU1071" s="218" t="s">
        <v>966</v>
      </c>
      <c r="AV1071" s="26">
        <f>SUM(AU919:AU949)</f>
        <v>2276</v>
      </c>
    </row>
    <row r="1072" spans="1:99" x14ac:dyDescent="0.55000000000000004">
      <c r="AH1072" s="4">
        <f>SUM(AD950:AD980)</f>
        <v>29892</v>
      </c>
      <c r="AI1072" s="5" t="s">
        <v>978</v>
      </c>
      <c r="AJ1072" s="4">
        <f>SUM(AI950:AI980)</f>
        <v>187</v>
      </c>
      <c r="AN1072" s="227">
        <f>SUM(AK950:AK980)</f>
        <v>2</v>
      </c>
      <c r="AO1072" s="231" t="s">
        <v>978</v>
      </c>
      <c r="AP1072" s="227">
        <f>SUM(AO950:AO980)</f>
        <v>0</v>
      </c>
      <c r="AT1072" s="26">
        <f>SUM(AQ950:AQ980)</f>
        <v>719844</v>
      </c>
      <c r="AU1072" s="218" t="s">
        <v>978</v>
      </c>
      <c r="AV1072" s="26">
        <f>SUM(AU950:AU980)</f>
        <v>987</v>
      </c>
    </row>
    <row r="1073" spans="34:48" x14ac:dyDescent="0.55000000000000004">
      <c r="AH1073" s="4">
        <f>SUM(AD981:AD1010)</f>
        <v>28866</v>
      </c>
      <c r="AI1073" s="5" t="s">
        <v>979</v>
      </c>
      <c r="AJ1073" s="4">
        <f>SUM(AI981:AI1010)</f>
        <v>471</v>
      </c>
      <c r="AN1073" s="227">
        <f>SUM(AK981:AK1010)</f>
        <v>0</v>
      </c>
      <c r="AO1073" s="231" t="s">
        <v>979</v>
      </c>
      <c r="AP1073" s="227">
        <f>SUM(AO981:AO1010)</f>
        <v>0</v>
      </c>
      <c r="AT1073" s="26">
        <f>SUM(AQ981:AQ1010)</f>
        <v>1153371</v>
      </c>
      <c r="AU1073" s="218" t="s">
        <v>979</v>
      </c>
      <c r="AV1073"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33"/>
  <sheetViews>
    <sheetView zoomScale="115" zoomScaleNormal="115" workbookViewId="0">
      <pane xSplit="3" ySplit="1" topLeftCell="D812" activePane="bottomRight" state="frozen"/>
      <selection pane="topRight" activeCell="C1" sqref="C1"/>
      <selection pane="bottomLeft" activeCell="A2" sqref="A2"/>
      <selection pane="bottomRight" activeCell="F824" sqref="F82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9"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9"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9"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9"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9"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9" s="100" customFormat="1" ht="17.5" customHeight="1" x14ac:dyDescent="0.55000000000000004">
      <c r="B822" s="265"/>
      <c r="C822" s="114"/>
      <c r="J822" s="265"/>
      <c r="AG822" s="266"/>
      <c r="AH822" s="114"/>
      <c r="AI822" s="267"/>
      <c r="AJ822" s="267"/>
      <c r="AL822" s="267"/>
    </row>
    <row r="823" spans="2:39" s="100" customFormat="1" ht="17.5" customHeight="1" x14ac:dyDescent="0.55000000000000004">
      <c r="B823" s="265"/>
      <c r="C823" s="114"/>
      <c r="J823" s="265"/>
      <c r="AG823" s="266"/>
      <c r="AH823" s="114"/>
      <c r="AI823" s="267"/>
      <c r="AJ823" s="267"/>
      <c r="AL823" s="267"/>
    </row>
    <row r="824" spans="2:39" ht="17.5" customHeight="1" x14ac:dyDescent="0.55000000000000004">
      <c r="B824" s="242"/>
      <c r="C824" s="1"/>
      <c r="E824" s="258"/>
      <c r="J824" s="242"/>
      <c r="AH824" s="1"/>
      <c r="AI824" s="243"/>
      <c r="AJ824" s="243"/>
    </row>
    <row r="825" spans="2:39" x14ac:dyDescent="0.55000000000000004">
      <c r="B825" s="219"/>
      <c r="C825" s="1"/>
      <c r="AH825" s="249">
        <v>1</v>
      </c>
    </row>
    <row r="826" spans="2:39" s="241" customFormat="1" ht="5" customHeight="1" x14ac:dyDescent="0.55000000000000004">
      <c r="B826" s="240"/>
      <c r="C826" s="239"/>
      <c r="AG826" s="4"/>
    </row>
    <row r="827" spans="2:39" ht="5.5" customHeight="1" x14ac:dyDescent="0.55000000000000004">
      <c r="B827" s="4"/>
      <c r="C827" s="1"/>
    </row>
    <row r="828" spans="2:39" x14ac:dyDescent="0.55000000000000004">
      <c r="B828">
        <f>SUM(B2:B827)</f>
        <v>24346</v>
      </c>
      <c r="C828" s="1" t="s">
        <v>348</v>
      </c>
      <c r="D828" s="26">
        <f t="shared" ref="D828:J828" si="180">SUM(D2:D827)</f>
        <v>5106</v>
      </c>
      <c r="E828" s="26">
        <f t="shared" si="180"/>
        <v>5759</v>
      </c>
      <c r="F828" s="26">
        <f t="shared" si="180"/>
        <v>1822</v>
      </c>
      <c r="G828">
        <f t="shared" si="180"/>
        <v>1030</v>
      </c>
      <c r="H828">
        <f t="shared" si="180"/>
        <v>1746</v>
      </c>
      <c r="I828" s="26">
        <f t="shared" si="180"/>
        <v>2784</v>
      </c>
      <c r="J828" s="26">
        <f t="shared" si="180"/>
        <v>6099</v>
      </c>
      <c r="K828">
        <f t="shared" ref="K828:AF828" si="181">SUM(K2:K827)</f>
        <v>1199</v>
      </c>
      <c r="L828">
        <f t="shared" si="181"/>
        <v>16</v>
      </c>
      <c r="M828">
        <f t="shared" si="181"/>
        <v>161</v>
      </c>
      <c r="N828">
        <f t="shared" si="181"/>
        <v>109</v>
      </c>
      <c r="O828" s="26">
        <f t="shared" si="181"/>
        <v>502</v>
      </c>
      <c r="P828">
        <f t="shared" si="181"/>
        <v>22</v>
      </c>
      <c r="Q828">
        <f t="shared" si="181"/>
        <v>26</v>
      </c>
      <c r="R828">
        <f t="shared" si="181"/>
        <v>224</v>
      </c>
      <c r="S828">
        <f t="shared" si="181"/>
        <v>151</v>
      </c>
      <c r="T828">
        <f t="shared" si="181"/>
        <v>138</v>
      </c>
      <c r="U828">
        <f t="shared" si="181"/>
        <v>156</v>
      </c>
      <c r="V828">
        <f t="shared" si="181"/>
        <v>429</v>
      </c>
      <c r="W828">
        <f t="shared" si="181"/>
        <v>39</v>
      </c>
      <c r="X828">
        <f t="shared" si="181"/>
        <v>75</v>
      </c>
      <c r="Y828">
        <f t="shared" si="181"/>
        <v>290</v>
      </c>
      <c r="Z828">
        <f t="shared" si="181"/>
        <v>354</v>
      </c>
      <c r="AA828">
        <f t="shared" si="181"/>
        <v>1</v>
      </c>
      <c r="AB828">
        <f t="shared" si="181"/>
        <v>583</v>
      </c>
      <c r="AC828">
        <f t="shared" si="181"/>
        <v>76</v>
      </c>
      <c r="AD828">
        <f t="shared" si="181"/>
        <v>887</v>
      </c>
      <c r="AF828">
        <f t="shared" si="181"/>
        <v>653</v>
      </c>
      <c r="AM828" s="243"/>
    </row>
    <row r="829" spans="2:39" x14ac:dyDescent="0.55000000000000004">
      <c r="C829" s="1"/>
    </row>
    <row r="830" spans="2:39" ht="5" customHeight="1" x14ac:dyDescent="0.55000000000000004">
      <c r="C830" s="1"/>
    </row>
    <row r="833" spans="2:11" x14ac:dyDescent="0.55000000000000004">
      <c r="B833" s="219"/>
      <c r="K83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5" zoomScale="55" zoomScaleNormal="55" workbookViewId="0">
      <selection activeCell="V70" sqref="V70"/>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8"/>
  <sheetViews>
    <sheetView topLeftCell="A2" workbookViewId="0">
      <pane xSplit="2" ySplit="2" topLeftCell="C857" activePane="bottomRight" state="frozen"/>
      <selection activeCell="O24" sqref="O24"/>
      <selection pane="topRight" activeCell="O24" sqref="O24"/>
      <selection pane="bottomLeft" activeCell="O24" sqref="O24"/>
      <selection pane="bottomRight" activeCell="O864" sqref="O8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63" si="345">+A804+1</f>
        <v>807</v>
      </c>
      <c r="B805" s="228"/>
      <c r="C805" s="44"/>
      <c r="D805" t="s">
        <v>333</v>
      </c>
      <c r="E805">
        <v>24</v>
      </c>
      <c r="F805">
        <f t="shared" ref="F805:F863"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B864" s="228"/>
      <c r="C864" s="44"/>
      <c r="G864" s="1"/>
      <c r="H864" s="272"/>
      <c r="I864" s="227"/>
      <c r="J864" s="119"/>
      <c r="K864" s="232"/>
      <c r="L864" s="232"/>
      <c r="M864" s="4"/>
      <c r="N864" s="232"/>
      <c r="O864" s="273"/>
      <c r="P864" s="119"/>
      <c r="Q864" s="5"/>
      <c r="R864" s="248"/>
      <c r="S864" s="218"/>
      <c r="T864" s="233"/>
      <c r="U864" s="250"/>
      <c r="V864" s="4"/>
      <c r="W864" s="26"/>
      <c r="X864" s="233"/>
      <c r="Y864" s="4"/>
      <c r="Z864" s="230"/>
    </row>
    <row r="865" spans="2:26" ht="24" customHeight="1" x14ac:dyDescent="0.55000000000000004">
      <c r="B865" s="228"/>
      <c r="C865" s="44"/>
      <c r="G865" s="1"/>
      <c r="H865" s="119"/>
      <c r="I865" s="227"/>
      <c r="J865" s="119"/>
      <c r="K865" s="232"/>
      <c r="L865" s="271"/>
      <c r="M865" s="4"/>
      <c r="N865" s="232"/>
      <c r="O865" s="119"/>
      <c r="P865" s="119"/>
      <c r="Q865" s="5"/>
      <c r="R865" s="248"/>
      <c r="S865" s="218"/>
      <c r="T865" s="233"/>
      <c r="U865" s="250"/>
      <c r="V865" s="4"/>
      <c r="W865" s="26"/>
      <c r="X865" s="233"/>
      <c r="Y865" s="4"/>
      <c r="Z865" s="230"/>
    </row>
    <row r="866" spans="2:26" ht="24" customHeight="1" x14ac:dyDescent="0.55000000000000004">
      <c r="B866" s="228"/>
      <c r="C866" s="44"/>
      <c r="G866" s="1"/>
      <c r="H866" s="119"/>
      <c r="I866" s="227"/>
      <c r="J866" s="119"/>
      <c r="K866" s="232"/>
      <c r="L866" s="271"/>
      <c r="M866" s="4"/>
      <c r="N866" s="232"/>
      <c r="O866" s="119"/>
      <c r="P866" s="119"/>
      <c r="Q866" s="5"/>
      <c r="R866" s="248"/>
      <c r="S866" s="218"/>
      <c r="T866" s="233"/>
      <c r="U866" s="250"/>
      <c r="V866" s="4"/>
      <c r="W866" s="26"/>
      <c r="X866" s="233"/>
      <c r="Y866" s="4"/>
      <c r="Z866" s="230"/>
    </row>
    <row r="867" spans="2:26" x14ac:dyDescent="0.55000000000000004">
      <c r="B867" s="228"/>
      <c r="C867" s="44"/>
      <c r="G867" s="1"/>
      <c r="H867" s="44"/>
      <c r="J867" s="44"/>
      <c r="K867" s="256"/>
      <c r="L867" s="256"/>
      <c r="N867" s="256"/>
      <c r="O867" s="44"/>
      <c r="Q867" s="34"/>
      <c r="R867" s="257"/>
      <c r="S867" s="34"/>
      <c r="T867" s="44"/>
      <c r="U867" s="1"/>
    </row>
    <row r="868"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2022-11-19T05:06:25Z</dcterms:modified>
</cp:coreProperties>
</file>