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15369BB7-0B50-4208-A983-1E9073DC0536}" xr6:coauthVersionLast="47" xr6:coauthVersionMax="47" xr10:uidLastSave="{00000000-0000-0000-0000-000000000000}"/>
  <bookViews>
    <workbookView xWindow="-110" yWindow="-110" windowWidth="19420" windowHeight="9800"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1041" i="5" l="1"/>
  <c r="AW1041" i="5"/>
  <c r="Z1041" i="5"/>
  <c r="Y1041" i="5"/>
  <c r="CU1041" i="5"/>
  <c r="CS1041" i="5"/>
  <c r="CR1041" i="5"/>
  <c r="CP1041" i="5"/>
  <c r="CN1041" i="5"/>
  <c r="CL1041" i="5"/>
  <c r="CK1041" i="5"/>
  <c r="CI1041" i="5"/>
  <c r="CF1041" i="5"/>
  <c r="CE1041" i="5"/>
  <c r="CD1041" i="5"/>
  <c r="CC1041" i="5"/>
  <c r="CB1041" i="5"/>
  <c r="CA1041" i="5"/>
  <c r="BZ1041" i="5"/>
  <c r="BY1041" i="5"/>
  <c r="BX1041" i="5"/>
  <c r="BV1041" i="5"/>
  <c r="BW1041" i="5" s="1"/>
  <c r="BT1041" i="5"/>
  <c r="BS1041" i="5"/>
  <c r="BR1041" i="5"/>
  <c r="BQ1041" i="5"/>
  <c r="BM1041" i="5"/>
  <c r="BL1041" i="5"/>
  <c r="BP1041" i="5" s="1"/>
  <c r="BH1041" i="5"/>
  <c r="BF1041" i="5"/>
  <c r="BE1041" i="5"/>
  <c r="BJ1041" i="5" s="1"/>
  <c r="BN1041" i="5" s="1"/>
  <c r="BD1041" i="5"/>
  <c r="BC1041" i="5"/>
  <c r="BA1041" i="5"/>
  <c r="AZ1041" i="5"/>
  <c r="AU1041" i="5"/>
  <c r="CT1041" i="5" s="1"/>
  <c r="AS1041" i="5"/>
  <c r="AQ1041" i="5"/>
  <c r="CG1041" i="5" s="1"/>
  <c r="AO1041" i="5"/>
  <c r="AM1041" i="5"/>
  <c r="AK1041" i="5"/>
  <c r="AI1041" i="5"/>
  <c r="CM1041" i="5" s="1"/>
  <c r="AG1041" i="5"/>
  <c r="AD1041" i="5"/>
  <c r="CJ1041" i="5" s="1"/>
  <c r="AC1041" i="5"/>
  <c r="AB1041" i="5"/>
  <c r="AA1041" i="5"/>
  <c r="AK804" i="7"/>
  <c r="AJ804" i="7"/>
  <c r="AH804" i="7"/>
  <c r="J804" i="7"/>
  <c r="B804" i="7" s="1"/>
  <c r="AL804" i="7" s="1"/>
  <c r="AI804" i="7" s="1"/>
  <c r="Y845" i="6"/>
  <c r="Z845" i="6" s="1"/>
  <c r="V845" i="6"/>
  <c r="X845" i="6" s="1"/>
  <c r="U845" i="6"/>
  <c r="T845" i="6"/>
  <c r="S845" i="6"/>
  <c r="R845" i="6"/>
  <c r="N845" i="6"/>
  <c r="L845" i="6"/>
  <c r="K845" i="6"/>
  <c r="I845" i="6"/>
  <c r="W845" i="6" s="1"/>
  <c r="F845" i="6"/>
  <c r="A845" i="6"/>
  <c r="AF1042" i="2"/>
  <c r="AE1042" i="2"/>
  <c r="AB1042" i="2"/>
  <c r="AA1042" i="2"/>
  <c r="Z1042" i="2"/>
  <c r="X1042" i="2"/>
  <c r="W1042" i="2"/>
  <c r="P1042" i="2"/>
  <c r="O1042" i="2"/>
  <c r="M1042" i="2"/>
  <c r="K1042" i="2"/>
  <c r="H1042" i="2"/>
  <c r="Y1042" i="2" s="1"/>
  <c r="AX1040" i="5"/>
  <c r="CR1040" i="5"/>
  <c r="CL1040" i="5"/>
  <c r="CI1040" i="5"/>
  <c r="CF1040" i="5"/>
  <c r="CE1040" i="5"/>
  <c r="CD1040" i="5"/>
  <c r="CC1040" i="5"/>
  <c r="CB1040" i="5"/>
  <c r="CA1040" i="5"/>
  <c r="BZ1040" i="5"/>
  <c r="BY1040" i="5"/>
  <c r="BX1040" i="5"/>
  <c r="BT1040" i="5"/>
  <c r="BS1040" i="5"/>
  <c r="BR1040" i="5"/>
  <c r="BQ1040" i="5"/>
  <c r="BM1040" i="5"/>
  <c r="BK1040" i="5" s="1"/>
  <c r="BL1040" i="5"/>
  <c r="BH1040" i="5"/>
  <c r="BF1040" i="5"/>
  <c r="BE1040" i="5"/>
  <c r="BJ1040" i="5" s="1"/>
  <c r="BN1040" i="5" s="1"/>
  <c r="Z1040" i="5"/>
  <c r="CN1040" i="5" s="1"/>
  <c r="AF1041" i="2"/>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F1040" i="2"/>
  <c r="AE1040" i="2"/>
  <c r="AA1040" i="2"/>
  <c r="Z1040" i="2"/>
  <c r="X1040" i="2"/>
  <c r="W1040" i="2"/>
  <c r="P1040" i="2"/>
  <c r="Z1038" i="5"/>
  <c r="BE1038" i="5" s="1"/>
  <c r="BJ1038" i="5" s="1"/>
  <c r="BN1038" i="5" s="1"/>
  <c r="CR1038" i="5"/>
  <c r="CN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AI801" i="7" s="1"/>
  <c r="Y842" i="6"/>
  <c r="V842" i="6"/>
  <c r="U842" i="6"/>
  <c r="AF1039" i="2"/>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K1041" i="5" l="1"/>
  <c r="BO1041" i="5"/>
  <c r="CH1041" i="5"/>
  <c r="CQ1041" i="5"/>
  <c r="CO1041" i="5"/>
  <c r="CP1040" i="5"/>
  <c r="CH1040" i="5"/>
  <c r="CQ1040" i="5"/>
  <c r="BE1039" i="5"/>
  <c r="BJ1039" i="5" s="1"/>
  <c r="BN1039" i="5" s="1"/>
  <c r="CS1040" i="5"/>
  <c r="BV1040" i="5"/>
  <c r="CO1040" i="5"/>
  <c r="AI802" i="7"/>
  <c r="I1042" i="2"/>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47" i="5"/>
  <c r="AG1048"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AI798" i="7" l="1"/>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6" i="5" l="1"/>
  <c r="AP1056" i="5"/>
  <c r="CS981" i="5"/>
  <c r="AT1056" i="5"/>
  <c r="CO981" i="5"/>
  <c r="AH1056" i="5"/>
  <c r="CT981" i="5"/>
  <c r="AV1056" i="5"/>
  <c r="CM981" i="5"/>
  <c r="AJ105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5" i="5" l="1"/>
  <c r="AP1055" i="5"/>
  <c r="AH1055" i="5"/>
  <c r="CG950" i="5"/>
  <c r="AT1055" i="5"/>
  <c r="CH950" i="5"/>
  <c r="AV1055" i="5"/>
  <c r="CM950" i="5"/>
  <c r="AJ105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4" i="5" l="1"/>
  <c r="AT1054" i="5"/>
  <c r="AV1054" i="5"/>
  <c r="AP1054" i="5"/>
  <c r="AJ1054" i="5"/>
  <c r="AN105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3" i="5"/>
  <c r="BE919" i="5"/>
  <c r="BJ919" i="5" s="1"/>
  <c r="BN919" i="5" s="1"/>
  <c r="BE921" i="5"/>
  <c r="BJ921" i="5" s="1"/>
  <c r="BN921" i="5" s="1"/>
  <c r="BK920" i="5"/>
  <c r="CG920" i="5"/>
  <c r="AP105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7"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3" i="5" l="1"/>
  <c r="CQ889" i="5"/>
  <c r="AJ1053" i="5"/>
  <c r="AT1053" i="5"/>
  <c r="CK889" i="5"/>
  <c r="CS889" i="5"/>
  <c r="AU1047" i="5"/>
  <c r="CJ889" i="5"/>
  <c r="AH105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2" i="5" l="1"/>
  <c r="AN105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2" i="5" l="1"/>
  <c r="AT1052" i="5"/>
  <c r="AV1052" i="5"/>
  <c r="CK858" i="5"/>
  <c r="BV858" i="5"/>
  <c r="AH105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8" i="5"/>
  <c r="AE839" i="2"/>
  <c r="AA839" i="2"/>
  <c r="Z839" i="2"/>
  <c r="X839" i="2"/>
  <c r="W839" i="2"/>
  <c r="P839" i="2"/>
  <c r="O811" i="7"/>
  <c r="G81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1" i="5" l="1"/>
  <c r="AJ1051" i="5"/>
  <c r="AT1051" i="5"/>
  <c r="AV1049" i="5"/>
  <c r="AV1051" i="5"/>
  <c r="CK828" i="5"/>
  <c r="AJ104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0" i="5" l="1"/>
  <c r="AT1050" i="5"/>
  <c r="AJ1050" i="5"/>
  <c r="AP1050" i="5"/>
  <c r="AH1050" i="5"/>
  <c r="AV1050" i="5"/>
  <c r="CK797" i="5"/>
  <c r="AJ1048" i="5"/>
  <c r="AV104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7" i="5"/>
  <c r="AJ104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9" i="5"/>
  <c r="AS581" i="5"/>
  <c r="CU581" i="5" s="1"/>
  <c r="AG581" i="5"/>
  <c r="CK581" i="5" s="1"/>
  <c r="X81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7" i="5"/>
  <c r="CL378" i="5" l="1"/>
  <c r="CI378" i="5"/>
  <c r="CE378" i="5"/>
  <c r="CD378" i="5"/>
  <c r="CC378" i="5"/>
  <c r="CB378" i="5"/>
  <c r="CA378" i="5"/>
  <c r="BZ378" i="5"/>
  <c r="BY378" i="5"/>
  <c r="BX378" i="5"/>
  <c r="BT378" i="5"/>
  <c r="BS378" i="5"/>
  <c r="BR378" i="5"/>
  <c r="BQ378" i="5"/>
  <c r="BL378" i="5"/>
  <c r="BM378" i="5"/>
  <c r="BH378" i="5"/>
  <c r="BF378" i="5"/>
  <c r="BB104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1" i="7"/>
  <c r="AD811" i="7"/>
  <c r="AB811" i="7"/>
  <c r="Y811" i="7"/>
  <c r="N811" i="7"/>
  <c r="E81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1" i="5" l="1"/>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1" i="7"/>
  <c r="T811" i="7"/>
  <c r="R811" i="7"/>
  <c r="Z811" i="7"/>
  <c r="AC81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1" i="7"/>
  <c r="AK371" i="7"/>
  <c r="S811" i="7"/>
  <c r="B371" i="7"/>
  <c r="AL371" i="7" s="1"/>
  <c r="U81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1" i="7"/>
  <c r="K811" i="7"/>
  <c r="AK392" i="7"/>
  <c r="I81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1" i="2" l="1"/>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1" i="7"/>
  <c r="AK536" i="7"/>
  <c r="H811" i="7"/>
  <c r="AJ536" i="7"/>
  <c r="B536" i="7"/>
  <c r="AL536" i="7" s="1"/>
  <c r="L81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I1034" i="2"/>
  <c r="AB1034" i="2"/>
  <c r="AB1033" i="2"/>
  <c r="I1033" i="2"/>
  <c r="W584" i="6"/>
  <c r="I585" i="6"/>
  <c r="AB1041" i="2" l="1"/>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1" i="7"/>
  <c r="B573" i="7"/>
  <c r="AL573" i="7" s="1"/>
  <c r="AK573" i="7"/>
  <c r="B81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43" i="6" s="1"/>
  <c r="W838" i="6"/>
  <c r="I840" i="6"/>
  <c r="W840" i="6" l="1"/>
  <c r="I842" i="6"/>
  <c r="W842" i="6" l="1"/>
  <c r="I844" i="6"/>
  <c r="W844" i="6" s="1"/>
</calcChain>
</file>

<file path=xl/sharedStrings.xml><?xml version="1.0" encoding="utf-8"?>
<sst xmlns="http://schemas.openxmlformats.org/spreadsheetml/2006/main" count="1395" uniqueCount="980">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</sst>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国家衛健委発表に基づく感染状況!$AE$374:$AE$1046</c:f>
              <c:numCache>
                <c:formatCode>m"月"d"日"</c:formatCode>
                <c:ptCount val="6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numCache>
            </c:numRef>
          </c:cat>
          <c:val>
            <c:numRef>
              <c:f>国家衛健委発表に基づく感染状況!$AF$374:$AF$1046</c:f>
              <c:numCache>
                <c:formatCode>#,##0_);[Red]\(#,##0\)</c:formatCode>
                <c:ptCount val="6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pt idx="667">
                  <c:v>521</c:v>
                </c:pt>
                <c:pt idx="668">
                  <c:v>547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香港マカオ台湾の患者・海外輸入症例・無症状病原体保有者!$CO$189:$CO$1045</c:f>
              <c:numCache>
                <c:formatCode>General</c:formatCode>
                <c:ptCount val="8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省市別輸入症例数変化!$D$2:$D$808</c:f>
              <c:numCache>
                <c:formatCode>General</c:formatCode>
                <c:ptCount val="80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省市別輸入症例数変化!$E$2:$E$808</c:f>
              <c:numCache>
                <c:formatCode>General</c:formatCode>
                <c:ptCount val="80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省市別輸入症例数変化!$F$2:$F$808</c:f>
              <c:numCache>
                <c:formatCode>General</c:formatCode>
                <c:ptCount val="80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省市別輸入症例数変化!$G$2:$G$808</c:f>
              <c:numCache>
                <c:formatCode>General</c:formatCode>
                <c:ptCount val="80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省市別輸入症例数変化!$H$2:$H$808</c:f>
              <c:numCache>
                <c:formatCode>General</c:formatCode>
                <c:ptCount val="80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省市別輸入症例数変化!$I$2:$I$808</c:f>
              <c:numCache>
                <c:formatCode>General</c:formatCode>
                <c:ptCount val="80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省市別輸入症例数変化!$J$2:$J$808</c:f>
              <c:numCache>
                <c:formatCode>0_);[Red]\(0\)</c:formatCode>
                <c:ptCount val="80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香港マカオ台湾の患者・海外輸入症例・無症状病原体保有者!$AX$169:$AX$1045</c:f>
              <c:numCache>
                <c:formatCode>m"月"d"日"</c:formatCode>
                <c:ptCount val="8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numCache>
            </c:numRef>
          </c:cat>
          <c:val>
            <c:numRef>
              <c:f>香港マカオ台湾の患者・海外輸入症例・無症状病原体保有者!$AY$169:$AY$1045</c:f>
              <c:numCache>
                <c:formatCode>General</c:formatCode>
                <c:ptCount val="87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香港マカオ台湾の患者・海外輸入症例・無症状病原体保有者!$AX$169:$AX$1045</c:f>
              <c:numCache>
                <c:formatCode>m"月"d"日"</c:formatCode>
                <c:ptCount val="8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numCache>
            </c:numRef>
          </c:cat>
          <c:val>
            <c:numRef>
              <c:f>香港マカオ台湾の患者・海外輸入症例・無症状病原体保有者!$BB$169:$BB$1045</c:f>
              <c:numCache>
                <c:formatCode>General</c:formatCode>
                <c:ptCount val="87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香港マカオ台湾の患者・海外輸入症例・無症状病原体保有者!$AX$169:$AX$1045</c:f>
              <c:numCache>
                <c:formatCode>m"月"d"日"</c:formatCode>
                <c:ptCount val="8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numCache>
            </c:numRef>
          </c:cat>
          <c:val>
            <c:numRef>
              <c:f>香港マカオ台湾の患者・海外輸入症例・無症状病原体保有者!$AZ$169:$AZ$1045</c:f>
              <c:numCache>
                <c:formatCode>General</c:formatCode>
                <c:ptCount val="87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香港マカオ台湾の患者・海外輸入症例・無症状病原体保有者!$AX$169:$AX$1045</c:f>
              <c:numCache>
                <c:formatCode>m"月"d"日"</c:formatCode>
                <c:ptCount val="8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numCache>
            </c:numRef>
          </c:cat>
          <c:val>
            <c:numRef>
              <c:f>香港マカオ台湾の患者・海外輸入症例・無症状病原体保有者!$BC$169:$BC$1045</c:f>
              <c:numCache>
                <c:formatCode>General</c:formatCode>
                <c:ptCount val="87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香港マカオ台湾の患者・海外輸入症例・無症状病原体保有者!$CR$485:$CR$1045</c:f>
              <c:numCache>
                <c:formatCode>m"月"d"日"</c:formatCode>
                <c:ptCount val="56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numCache>
            </c:numRef>
          </c:cat>
          <c:val>
            <c:numRef>
              <c:f>香港マカオ台湾の患者・海外輸入症例・無症状病原体保有者!$CS$485:$CS$1045</c:f>
              <c:numCache>
                <c:formatCode>General</c:formatCode>
                <c:ptCount val="56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香港マカオ台湾の患者・海外輸入症例・無症状病原体保有者!$CR$485:$CR$1045</c:f>
              <c:numCache>
                <c:formatCode>m"月"d"日"</c:formatCode>
                <c:ptCount val="56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numCache>
            </c:numRef>
          </c:cat>
          <c:val>
            <c:numRef>
              <c:f>香港マカオ台湾の患者・海外輸入症例・無症状病原体保有者!$CT$485:$CT$1045</c:f>
              <c:numCache>
                <c:formatCode>General</c:formatCode>
                <c:ptCount val="56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香港マカオ台湾の患者・海外輸入症例・無症状病原体保有者!$BJ$97:$BJ$1044</c:f>
              <c:numCache>
                <c:formatCode>m"月"d"日"</c:formatCode>
                <c:ptCount val="9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numCache>
            </c:numRef>
          </c:cat>
          <c:val>
            <c:numRef>
              <c:f>香港マカオ台湾の患者・海外輸入症例・無症状病原体保有者!$BK$97:$BK$1044</c:f>
              <c:numCache>
                <c:formatCode>General</c:formatCode>
                <c:ptCount val="94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香港マカオ台湾の患者・海外輸入症例・無症状病原体保有者!$BJ$97:$BJ$1044</c:f>
              <c:numCache>
                <c:formatCode>m"月"d"日"</c:formatCode>
                <c:ptCount val="9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numCache>
            </c:numRef>
          </c:cat>
          <c:val>
            <c:numRef>
              <c:f>香港マカオ台湾の患者・海外輸入症例・無症状病原体保有者!$BL$97:$BL$1044</c:f>
              <c:numCache>
                <c:formatCode>General</c:formatCode>
                <c:ptCount val="94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香港マカオ台湾の患者・海外輸入症例・無症状病原体保有者!$CM$29:$CM$1045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国家衛健委発表に基づく感染状況!$AE$374:$AE$1046</c:f>
              <c:numCache>
                <c:formatCode>m"月"d"日"</c:formatCode>
                <c:ptCount val="6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numCache>
            </c:numRef>
          </c:cat>
          <c:val>
            <c:numRef>
              <c:f>国家衛健委発表に基づく感染状況!$AF$374:$AF$1046</c:f>
              <c:numCache>
                <c:formatCode>#,##0_);[Red]\(#,##0\)</c:formatCode>
                <c:ptCount val="6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pt idx="667">
                  <c:v>521</c:v>
                </c:pt>
                <c:pt idx="668">
                  <c:v>547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省市別輸入症例数変化!$AI$2:$AI$807</c:f>
              <c:numCache>
                <c:formatCode>0_);[Red]\(0\)</c:formatCode>
                <c:ptCount val="80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省市別輸入症例数変化!$AJ$2:$AJ$807</c:f>
              <c:numCache>
                <c:formatCode>0_);[Red]\(0\)</c:formatCode>
                <c:ptCount val="80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numCache>
            </c:numRef>
          </c:cat>
          <c:val>
            <c:numRef>
              <c:f>省市別輸入症例数変化!$AK$2:$AK$807</c:f>
              <c:numCache>
                <c:formatCode>General</c:formatCode>
                <c:ptCount val="80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香港マカオ台湾の患者・海外輸入症例・無症状病原体保有者!$CQ$189:$CQ$1044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香港マカオ台湾の患者・海外輸入症例・無症状病原体保有者!$CJ$29:$CJ$1045</c:f>
              <c:numCache>
                <c:formatCode>General</c:formatCode>
                <c:ptCount val="10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香港マカオ台湾の患者・海外輸入症例・無症状病原体保有者!$CO$189:$CO$1045</c:f>
              <c:numCache>
                <c:formatCode>General</c:formatCode>
                <c:ptCount val="8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香港マカオ台湾の患者・海外輸入症例・無症状病原体保有者!$BJ$97:$BJ$1044</c:f>
              <c:numCache>
                <c:formatCode>m"月"d"日"</c:formatCode>
                <c:ptCount val="9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numCache>
            </c:numRef>
          </c:cat>
          <c:val>
            <c:numRef>
              <c:f>香港マカオ台湾の患者・海外輸入症例・無症状病原体保有者!$BL$97:$BL$1044</c:f>
              <c:numCache>
                <c:formatCode>General</c:formatCode>
                <c:ptCount val="94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香港マカオ台湾の患者・海外輸入症例・無症状病原体保有者!$BJ$97:$BJ$1044</c:f>
              <c:numCache>
                <c:formatCode>m"月"d"日"</c:formatCode>
                <c:ptCount val="9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numCache>
            </c:numRef>
          </c:cat>
          <c:val>
            <c:numRef>
              <c:f>香港マカオ台湾の患者・海外輸入症例・無症状病原体保有者!$BK$97:$BK$1044</c:f>
              <c:numCache>
                <c:formatCode>General</c:formatCode>
                <c:ptCount val="94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国家衛健委発表に基づく感染状況!$W$27:$W$1046</c:f>
              <c:numCache>
                <c:formatCode>m"月"d"日"</c:formatCode>
                <c:ptCount val="10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numCache>
            </c:numRef>
          </c:cat>
          <c:val>
            <c:numRef>
              <c:f>国家衛健委発表に基づく感染状況!$X$27:$X$1046</c:f>
              <c:numCache>
                <c:formatCode>#,##0_);[Red]\(#,##0\)</c:formatCode>
                <c:ptCount val="10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国家衛健委発表に基づく感染状況!$W$27:$W$1046</c:f>
              <c:numCache>
                <c:formatCode>m"月"d"日"</c:formatCode>
                <c:ptCount val="10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numCache>
            </c:numRef>
          </c:cat>
          <c:val>
            <c:numRef>
              <c:f>国家衛健委発表に基づく感染状況!$Y$27:$Y$1046</c:f>
              <c:numCache>
                <c:formatCode>General</c:formatCode>
                <c:ptCount val="10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香港マカオ台湾の患者・海外輸入症例・無症状病原体保有者!$CQ$189:$CQ$1044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香港マカオ台湾の患者・海外輸入症例・無症状病原体保有者!$CO$189:$CO$1045</c:f>
              <c:numCache>
                <c:formatCode>General</c:formatCode>
                <c:ptCount val="8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新疆の情況!$U$7:$U$848</c:f>
              <c:strCache>
                <c:ptCount val="83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strCache>
            </c:strRef>
          </c:cat>
          <c:val>
            <c:numRef>
              <c:f>新疆の情況!$V$7:$V$848</c:f>
              <c:numCache>
                <c:formatCode>General</c:formatCode>
                <c:ptCount val="84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新疆の情況!$U$7:$U$848</c:f>
              <c:strCache>
                <c:ptCount val="83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strCache>
            </c:strRef>
          </c:cat>
          <c:val>
            <c:numRef>
              <c:f>新疆の情況!$W$7:$W$848</c:f>
              <c:numCache>
                <c:formatCode>General</c:formatCode>
                <c:ptCount val="84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香港マカオ台湾の患者・海外輸入症例・無症状病原体保有者!$CJ$29:$CJ$1045</c:f>
              <c:numCache>
                <c:formatCode>General</c:formatCode>
                <c:ptCount val="10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香港マカオ台湾の患者・海外輸入症例・無症状病原体保有者!$BR$29:$BR$1045</c:f>
              <c:numCache>
                <c:formatCode>General</c:formatCode>
                <c:ptCount val="101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香港マカオ台湾の患者・海外輸入症例・無症状病原体保有者!$BS$29:$BS$1045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香港マカオ台湾の患者・海外輸入症例・無症状病原体保有者!$BT$29:$BT$1045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香港マカオ台湾の患者・海外輸入症例・無症状病原体保有者!$CJ$29:$CJ$1045</c:f>
              <c:numCache>
                <c:formatCode>General</c:formatCode>
                <c:ptCount val="10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香港マカオ台湾の患者・海外輸入症例・無症状病原体保有者!$CK$29:$CK$1045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国家衛健委発表に基づく感染状況!$W$27:$W$1047</c:f>
              <c:numCache>
                <c:formatCode>m"月"d"日"</c:formatCode>
                <c:ptCount val="10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numCache>
            </c:numRef>
          </c:cat>
          <c:val>
            <c:numRef>
              <c:f>国家衛健委発表に基づく感染状況!$X$27:$X$1047</c:f>
              <c:numCache>
                <c:formatCode>#,##0_);[Red]\(#,##0\)</c:formatCode>
                <c:ptCount val="10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国家衛健委発表に基づく感染状況!$W$27:$W$1047</c:f>
              <c:numCache>
                <c:formatCode>m"月"d"日"</c:formatCode>
                <c:ptCount val="10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numCache>
            </c:numRef>
          </c:cat>
          <c:val>
            <c:numRef>
              <c:f>国家衛健委発表に基づく感染状況!$Y$27:$Y$1047</c:f>
              <c:numCache>
                <c:formatCode>General</c:formatCode>
                <c:ptCount val="10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香港マカオ台湾の患者・海外輸入症例・無症状病原体保有者!$BE$70:$BE$1045</c:f>
              <c:numCache>
                <c:formatCode>m"月"d"日"</c:formatCode>
                <c:ptCount val="9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numCache>
            </c:numRef>
          </c:cat>
          <c:val>
            <c:numRef>
              <c:f>香港マカオ台湾の患者・海外輸入症例・無症状病原体保有者!$BF$70:$BF$1045</c:f>
              <c:numCache>
                <c:formatCode>General</c:formatCode>
                <c:ptCount val="97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香港マカオ台湾の患者・海外輸入症例・無症状病原体保有者!$BE$70:$BE$1045</c:f>
              <c:numCache>
                <c:formatCode>m"月"d"日"</c:formatCode>
                <c:ptCount val="9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numCache>
            </c:numRef>
          </c:cat>
          <c:val>
            <c:numRef>
              <c:f>香港マカオ台湾の患者・海外輸入症例・無症状病原体保有者!$BG$70:$BG$1045</c:f>
              <c:numCache>
                <c:formatCode>General</c:formatCode>
                <c:ptCount val="97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香港マカオ台湾の患者・海外輸入症例・無症状病原体保有者!$BY$29:$BY$1045</c:f>
              <c:numCache>
                <c:formatCode>General</c:formatCode>
                <c:ptCount val="101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香港マカオ台湾の患者・海外輸入症例・無症状病原体保有者!$BZ$29:$BZ$1045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香港マカオ台湾の患者・海外輸入症例・無症状病原体保有者!$CA$29:$CA$1045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香港マカオ台湾の患者・海外輸入症例・無症状病原体保有者!$CC$29:$CC$1045</c:f>
              <c:numCache>
                <c:formatCode>General</c:formatCode>
                <c:ptCount val="101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香港マカオ台湾の患者・海外輸入症例・無症状病原体保有者!$CD$29:$CD$1045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香港マカオ台湾の患者・海外輸入症例・無症状病原体保有者!$CE$29:$CE$1045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香港マカオ台湾の患者・海外輸入症例・無症状病原体保有者!$CL$29:$CL$1045</c:f>
              <c:numCache>
                <c:formatCode>m"月"d"日"</c:formatCode>
                <c:ptCount val="10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numCache>
            </c:numRef>
          </c:cat>
          <c:val>
            <c:numRef>
              <c:f>香港マカオ台湾の患者・海外輸入症例・無症状病原体保有者!$CM$29:$CM$1045</c:f>
              <c:numCache>
                <c:formatCode>General</c:formatCode>
                <c:ptCount val="10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numCache>
            </c:numRef>
          </c:cat>
          <c:val>
            <c:numRef>
              <c:f>香港マカオ台湾の患者・海外輸入症例・無症状病原体保有者!$CQ$189:$CQ$1044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5"/>
  <sheetViews>
    <sheetView zoomScale="115" zoomScaleNormal="115" workbookViewId="0">
      <pane xSplit="2" ySplit="5" topLeftCell="J1036" activePane="bottomRight" state="frozen"/>
      <selection pane="topRight" activeCell="C1" sqref="C1"/>
      <selection pane="bottomLeft" activeCell="A8" sqref="A8"/>
      <selection pane="bottomRight" activeCell="O1042" sqref="O104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+G1039-香港マカオ台湾の患者・海外輸入症例・無症状病原体保有者!B1042</f>
        <v>377</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+G1040-香港マカオ台湾の患者・海外輸入症例・無症状病原体保有者!B1043</f>
        <v>401</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+G1041-香港マカオ台湾の患者・海外輸入症例・無症状病原体保有者!B1044</f>
        <v>521</v>
      </c>
    </row>
    <row r="1042" spans="2:32" x14ac:dyDescent="0.55000000000000004">
      <c r="B1042" s="201">
        <v>44865</v>
      </c>
      <c r="C1042" s="47">
        <v>0</v>
      </c>
      <c r="D1042" s="83"/>
      <c r="E1042" s="104"/>
      <c r="F1042" s="56">
        <v>0</v>
      </c>
      <c r="G1042" s="47">
        <v>547</v>
      </c>
      <c r="H1042" s="87">
        <f t="shared" ref="H1042" si="649">+H1041+G1042</f>
        <v>260506</v>
      </c>
      <c r="I1042" s="87">
        <f t="shared" ref="I1042" si="650">+H1042-M1042-O1042</f>
        <v>4638</v>
      </c>
      <c r="J1042" s="47">
        <v>4</v>
      </c>
      <c r="K1042" s="55">
        <f t="shared" ref="K1042" si="651">+J1042+K1041</f>
        <v>24</v>
      </c>
      <c r="L1042" s="47">
        <v>0</v>
      </c>
      <c r="M1042" s="87">
        <f t="shared" ref="M1042" si="652">+L1042+M1041</f>
        <v>5226</v>
      </c>
      <c r="N1042" s="47">
        <v>187</v>
      </c>
      <c r="O1042" s="87">
        <f t="shared" ref="O1042" si="653">+N1042+O1041</f>
        <v>250642</v>
      </c>
      <c r="P1042" s="105">
        <f t="shared" ref="P1042" si="654">+Q1042-Q1041</f>
        <v>84036</v>
      </c>
      <c r="Q1042" s="56">
        <v>7822452</v>
      </c>
      <c r="R1042" s="47">
        <v>55421</v>
      </c>
      <c r="S1042" s="110"/>
      <c r="T1042" s="56">
        <v>597693</v>
      </c>
      <c r="U1042" s="77"/>
      <c r="W1042" s="1">
        <f t="shared" ref="W1042" si="655">+B1042</f>
        <v>44865</v>
      </c>
      <c r="X1042" s="113">
        <f t="shared" ref="X1042" si="656">+G1042</f>
        <v>547</v>
      </c>
      <c r="Y1042">
        <f t="shared" ref="Y1042" si="657">+H1042</f>
        <v>260506</v>
      </c>
      <c r="Z1042" s="114">
        <f t="shared" ref="Z1042" si="658">+B1042</f>
        <v>44865</v>
      </c>
      <c r="AA1042">
        <f t="shared" ref="AA1042" si="659">+L1042</f>
        <v>0</v>
      </c>
      <c r="AB1042">
        <f t="shared" ref="AB1042" si="660">+M1042</f>
        <v>5226</v>
      </c>
      <c r="AE1042" s="1">
        <f t="shared" ref="AE1042" si="661">+B1042</f>
        <v>44865</v>
      </c>
      <c r="AF1042" s="259">
        <f>+G1042-香港マカオ台湾の患者・海外輸入症例・無症状病原体保有者!B1045</f>
        <v>547</v>
      </c>
    </row>
    <row r="1043" spans="2:32" x14ac:dyDescent="0.55000000000000004">
      <c r="B1043" s="201"/>
      <c r="C1043" s="47"/>
      <c r="D1043" s="83"/>
      <c r="E1043" s="104"/>
      <c r="F1043" s="56"/>
      <c r="G1043" s="47"/>
      <c r="H1043" s="87"/>
      <c r="I1043" s="87"/>
      <c r="J1043" s="47"/>
      <c r="K1043" s="55"/>
      <c r="L1043" s="47"/>
      <c r="M1043" s="87"/>
      <c r="N1043" s="47"/>
      <c r="O1043" s="87"/>
      <c r="P1043" s="105"/>
      <c r="Q1043" s="56"/>
      <c r="R1043" s="47"/>
      <c r="S1043" s="110"/>
      <c r="T1043" s="56"/>
      <c r="U1043" s="77"/>
      <c r="W1043" s="1"/>
      <c r="X1043" s="113"/>
      <c r="Z1043" s="114"/>
      <c r="AE1043" s="1"/>
      <c r="AF1043" s="259"/>
    </row>
    <row r="1044" spans="2:32" x14ac:dyDescent="0.55000000000000004">
      <c r="B1044" s="201"/>
      <c r="C1044" s="47"/>
      <c r="D1044" s="83"/>
      <c r="E1044" s="104"/>
      <c r="F1044" s="56"/>
      <c r="G1044" s="47"/>
      <c r="H1044" s="87"/>
      <c r="I1044" s="87"/>
      <c r="J1044" s="47"/>
      <c r="K1044" s="55"/>
      <c r="L1044" s="47"/>
      <c r="M1044" s="87"/>
      <c r="N1044" s="47"/>
      <c r="O1044" s="87"/>
      <c r="P1044" s="105"/>
      <c r="Q1044" s="56"/>
      <c r="R1044" s="47"/>
      <c r="S1044" s="110"/>
      <c r="T1044" s="56"/>
      <c r="U1044" s="77"/>
      <c r="W1044" s="1"/>
      <c r="X1044" s="113"/>
      <c r="Z1044" s="114"/>
      <c r="AE1044" s="1"/>
      <c r="AF1044" s="259"/>
    </row>
    <row r="1045" spans="2:32" x14ac:dyDescent="0.55000000000000004">
      <c r="B1045" s="201"/>
      <c r="C1045" s="47"/>
      <c r="D1045" s="83"/>
      <c r="E1045" s="104"/>
      <c r="F1045" s="56"/>
      <c r="G1045" s="47"/>
      <c r="H1045" s="87"/>
      <c r="I1045" s="87"/>
      <c r="J1045" s="47"/>
      <c r="K1045" s="55"/>
      <c r="L1045" s="47"/>
      <c r="M1045" s="87"/>
      <c r="N1045" s="47"/>
      <c r="O1045" s="87"/>
      <c r="P1045" s="105"/>
      <c r="Q1045" s="56"/>
      <c r="R1045" s="47"/>
      <c r="S1045" s="110"/>
      <c r="T1045" s="56"/>
      <c r="U1045" s="77"/>
      <c r="W1045" s="1"/>
      <c r="X1045" s="113"/>
      <c r="Z1045" s="114"/>
      <c r="AE1045" s="1"/>
      <c r="AF1045" s="259"/>
    </row>
    <row r="1046" spans="2:32" ht="18.5" thickBot="1" x14ac:dyDescent="0.6">
      <c r="B1046" s="65"/>
      <c r="C1046" s="58"/>
      <c r="D1046" s="48"/>
      <c r="E1046" s="60"/>
      <c r="F1046" s="59"/>
      <c r="G1046" s="47"/>
      <c r="H1046" s="87"/>
      <c r="I1046" s="87"/>
      <c r="J1046" s="58"/>
      <c r="K1046" s="55"/>
      <c r="L1046" s="47"/>
      <c r="M1046" s="87"/>
      <c r="N1046" s="47"/>
      <c r="O1046" s="87"/>
      <c r="P1046" s="105"/>
      <c r="Q1046" s="59"/>
      <c r="R1046" s="47"/>
      <c r="S1046" s="59"/>
      <c r="T1046" s="59"/>
      <c r="U1046" s="77"/>
      <c r="W1046" s="1"/>
      <c r="X1046" s="113"/>
      <c r="Z1046" s="114"/>
      <c r="AE1046" s="1"/>
      <c r="AF1046" s="259"/>
    </row>
    <row r="1047" spans="2:32" ht="9.5" customHeight="1" thickBot="1" x14ac:dyDescent="0.6">
      <c r="B1047" s="65"/>
      <c r="C1047" s="78"/>
      <c r="D1047" s="79"/>
      <c r="E1047" s="81"/>
      <c r="F1047" s="93"/>
      <c r="G1047" s="78"/>
      <c r="H1047" s="81"/>
      <c r="I1047" s="81"/>
      <c r="J1047" s="78"/>
      <c r="K1047" s="81"/>
      <c r="L1047" s="78"/>
      <c r="M1047" s="81"/>
      <c r="N1047" s="82"/>
      <c r="O1047" s="80"/>
      <c r="P1047" s="92"/>
      <c r="Q1047" s="93"/>
      <c r="R1047" s="112"/>
      <c r="S1047" s="93"/>
      <c r="T1047" s="93"/>
      <c r="U1047" s="66"/>
      <c r="AF1047" s="259"/>
    </row>
    <row r="1048" spans="2:32" x14ac:dyDescent="0.55000000000000004">
      <c r="M1048" s="262">
        <f>SUM(L845:L862)</f>
        <v>503</v>
      </c>
      <c r="AF1048" s="259"/>
    </row>
    <row r="1049" spans="2:32" ht="13" customHeight="1" x14ac:dyDescent="0.55000000000000004">
      <c r="E1049" s="106"/>
      <c r="F1049" s="107"/>
      <c r="G1049" s="106" t="s">
        <v>80</v>
      </c>
      <c r="H1049" s="107"/>
      <c r="I1049" s="107"/>
      <c r="J1049" s="107"/>
      <c r="U1049" s="71"/>
      <c r="AF1049" s="259"/>
    </row>
    <row r="1050" spans="2:32" ht="13" customHeight="1" x14ac:dyDescent="0.55000000000000004">
      <c r="E1050" s="106" t="s">
        <v>98</v>
      </c>
      <c r="F1050" s="107"/>
      <c r="G1050" s="274" t="s">
        <v>79</v>
      </c>
      <c r="H1050" s="275"/>
      <c r="I1050" s="106" t="s">
        <v>106</v>
      </c>
      <c r="J1050" s="107"/>
      <c r="AF1050" s="259"/>
    </row>
    <row r="1051" spans="2:32" ht="13" customHeight="1" x14ac:dyDescent="0.55000000000000004">
      <c r="B1051" s="119"/>
      <c r="E1051" s="108" t="s">
        <v>108</v>
      </c>
      <c r="F1051" s="107"/>
      <c r="G1051" s="108"/>
      <c r="H1051" s="108"/>
      <c r="I1051" s="106" t="s">
        <v>107</v>
      </c>
      <c r="J1051" s="107"/>
      <c r="AF1051" s="259"/>
    </row>
    <row r="1052" spans="2:32" ht="18.5" customHeight="1" x14ac:dyDescent="0.55000000000000004">
      <c r="E1052" s="106" t="s">
        <v>96</v>
      </c>
      <c r="F1052" s="107"/>
      <c r="G1052" s="106" t="s">
        <v>97</v>
      </c>
      <c r="H1052" s="107"/>
      <c r="I1052" s="107"/>
      <c r="J1052" s="107"/>
      <c r="AF1052" s="259"/>
    </row>
    <row r="1053" spans="2:32" ht="13" customHeight="1" x14ac:dyDescent="0.55000000000000004">
      <c r="E1053" s="106" t="s">
        <v>98</v>
      </c>
      <c r="F1053" s="107"/>
      <c r="G1053" s="106" t="s">
        <v>99</v>
      </c>
      <c r="H1053" s="107"/>
      <c r="I1053" s="107"/>
      <c r="J1053" s="107"/>
      <c r="AF1053" s="259"/>
    </row>
    <row r="1054" spans="2:32" ht="13" customHeight="1" x14ac:dyDescent="0.55000000000000004">
      <c r="E1054" s="106" t="s">
        <v>98</v>
      </c>
      <c r="F1054" s="107"/>
      <c r="G1054" s="106" t="s">
        <v>100</v>
      </c>
      <c r="H1054" s="107"/>
      <c r="I1054" s="107"/>
      <c r="J1054" s="107"/>
      <c r="AF1054" s="259"/>
    </row>
    <row r="1055" spans="2:32" ht="13" customHeight="1" x14ac:dyDescent="0.55000000000000004">
      <c r="E1055" s="106" t="s">
        <v>101</v>
      </c>
      <c r="F1055" s="107"/>
      <c r="G1055" s="106" t="s">
        <v>102</v>
      </c>
      <c r="H1055" s="107"/>
      <c r="I1055" s="107"/>
      <c r="J1055" s="107"/>
      <c r="AF1055" s="259"/>
    </row>
    <row r="1056" spans="2:32" ht="13" customHeight="1" x14ac:dyDescent="0.55000000000000004">
      <c r="E1056" s="106" t="s">
        <v>103</v>
      </c>
      <c r="F1056" s="107"/>
      <c r="G1056" s="106" t="s">
        <v>104</v>
      </c>
      <c r="H1056" s="107"/>
      <c r="I1056" s="107"/>
      <c r="J1056" s="107"/>
      <c r="AF1056" s="259"/>
    </row>
    <row r="1057" spans="32:32" x14ac:dyDescent="0.55000000000000004">
      <c r="AF1057" s="259"/>
    </row>
    <row r="1058" spans="32:32" x14ac:dyDescent="0.55000000000000004">
      <c r="AF1058" s="259"/>
    </row>
    <row r="1059" spans="32:32" x14ac:dyDescent="0.55000000000000004">
      <c r="AF1059" s="259"/>
    </row>
    <row r="1060" spans="32:32" x14ac:dyDescent="0.55000000000000004">
      <c r="AF1060" s="259"/>
    </row>
    <row r="1061" spans="32:32" x14ac:dyDescent="0.55000000000000004">
      <c r="AF1061" s="259"/>
    </row>
    <row r="1062" spans="32:32" x14ac:dyDescent="0.55000000000000004">
      <c r="AF1062" s="259"/>
    </row>
    <row r="1063" spans="32:32" x14ac:dyDescent="0.55000000000000004">
      <c r="AF1063" s="259"/>
    </row>
    <row r="1064" spans="32:32" x14ac:dyDescent="0.55000000000000004">
      <c r="AF1064" s="259"/>
    </row>
    <row r="1065" spans="32:32" x14ac:dyDescent="0.55000000000000004">
      <c r="AF1065" s="259"/>
    </row>
  </sheetData>
  <mergeCells count="12">
    <mergeCell ref="G1050:H105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6"/>
  <sheetViews>
    <sheetView tabSelected="1" topLeftCell="A6" zoomScaleNormal="100" workbookViewId="0">
      <pane xSplit="1" ySplit="2" topLeftCell="B1033" activePane="bottomRight" state="frozen"/>
      <selection activeCell="A6" sqref="A6"/>
      <selection pane="topRight" activeCell="B6" sqref="B6"/>
      <selection pane="bottomLeft" activeCell="A8" sqref="A8"/>
      <selection pane="bottomRight" activeCell="I1041" sqref="I104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1"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1"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+AZ1039+AY1040</f>
        <v>3024</v>
      </c>
      <c r="BA1040" s="217">
        <f>+BA1036+1</f>
        <v>466</v>
      </c>
      <c r="BB1040" s="119">
        <v>1</v>
      </c>
      <c r="BC1040" s="26">
        <f>+BC1039+BB1040</f>
        <v>1674</v>
      </c>
      <c r="BD1040" s="217">
        <f>+BD1036+1</f>
        <v>501</v>
      </c>
      <c r="BE1040" s="209">
        <f>+Z1040</f>
        <v>44864</v>
      </c>
      <c r="BF1040" s="120">
        <f>+B1040</f>
        <v>42</v>
      </c>
      <c r="BG1040" s="120">
        <f t="shared" ref="BG1040" si="2873">+BI1040</f>
        <v>25740</v>
      </c>
      <c r="BH1040" s="209">
        <f>+A1040</f>
        <v>44864</v>
      </c>
      <c r="BI1040" s="120">
        <f>+C1040</f>
        <v>25740</v>
      </c>
      <c r="BJ1040" s="1">
        <f t="shared" ref="BJ1040" si="2874">+BE1040</f>
        <v>44864</v>
      </c>
      <c r="BK1040">
        <f t="shared" ref="BK1040" si="2875">+BM1040-BL1040</f>
        <v>2220</v>
      </c>
      <c r="BL1040">
        <f>+M1040</f>
        <v>157</v>
      </c>
      <c r="BM1040">
        <f>+L1040</f>
        <v>2377</v>
      </c>
      <c r="BN1040" s="1">
        <f t="shared" ref="BN1040" si="2876">+BJ1040</f>
        <v>44864</v>
      </c>
      <c r="BO1040">
        <f>+BO1036+BM1040</f>
        <v>212158</v>
      </c>
      <c r="BP1040">
        <f>+BP1036+BL1040</f>
        <v>12366</v>
      </c>
      <c r="BQ1040" s="167">
        <f>+A1040</f>
        <v>44864</v>
      </c>
      <c r="BR1040">
        <f>+AF1040</f>
        <v>434351</v>
      </c>
      <c r="BS1040">
        <f>+AH1040</f>
        <v>91317</v>
      </c>
      <c r="BT1040">
        <f>+AJ1040</f>
        <v>10385</v>
      </c>
      <c r="BU1040">
        <v>15</v>
      </c>
      <c r="BV1040">
        <f>+AD1040</f>
        <v>678</v>
      </c>
      <c r="BW1040">
        <f>+BW1036+BV1040</f>
        <v>112844</v>
      </c>
      <c r="BX1040" s="167">
        <f>+A1040</f>
        <v>44864</v>
      </c>
      <c r="BY1040">
        <f>+AL1040</f>
        <v>793</v>
      </c>
      <c r="BZ1040">
        <f>+AN1040</f>
        <v>787</v>
      </c>
      <c r="CA1040">
        <f>+AP1040</f>
        <v>6</v>
      </c>
      <c r="CB1040" s="167">
        <f>+A1040</f>
        <v>44864</v>
      </c>
      <c r="CC1040">
        <f>+AR1040</f>
        <v>7690110</v>
      </c>
      <c r="CD1040">
        <f>+AT1040</f>
        <v>13742</v>
      </c>
      <c r="CE1040">
        <f>+AV1040</f>
        <v>12772</v>
      </c>
      <c r="CF1040" s="167">
        <f>+A1040</f>
        <v>44864</v>
      </c>
      <c r="CG1040">
        <f>+AQ1040</f>
        <v>31530</v>
      </c>
      <c r="CH1040">
        <f>+AU1040</f>
        <v>76</v>
      </c>
      <c r="CI1040" s="167">
        <f>+A1040</f>
        <v>44864</v>
      </c>
      <c r="CJ1040">
        <f>+AD1040</f>
        <v>678</v>
      </c>
      <c r="CK1040">
        <f>+AG1040</f>
        <v>207</v>
      </c>
      <c r="CL1040" s="167">
        <f>+A1040</f>
        <v>44864</v>
      </c>
      <c r="CM1040">
        <f>+AI1040</f>
        <v>12</v>
      </c>
      <c r="CN1040" s="1">
        <f>+Z1040</f>
        <v>44864</v>
      </c>
      <c r="CO1040" s="253">
        <f>+AD1040</f>
        <v>678</v>
      </c>
      <c r="CP1040" s="1">
        <f>+Z1040</f>
        <v>44864</v>
      </c>
      <c r="CQ1040" s="254">
        <f>+AI1040</f>
        <v>12</v>
      </c>
      <c r="CR1040" s="167">
        <f>+A1040</f>
        <v>44864</v>
      </c>
      <c r="CS1040">
        <f>+AQ1040</f>
        <v>31530</v>
      </c>
      <c r="CT1040">
        <f>+AU1040</f>
        <v>76</v>
      </c>
      <c r="CU1040">
        <f>+AS1040</f>
        <v>0</v>
      </c>
    </row>
    <row r="1041" spans="1:99" ht="18" customHeight="1" x14ac:dyDescent="0.55000000000000004">
      <c r="A1041" s="167">
        <v>44865</v>
      </c>
      <c r="B1041" s="219">
        <v>49</v>
      </c>
      <c r="C1041" s="142">
        <f t="shared" ref="C1041" si="2877">+B1041+C1040</f>
        <v>25789</v>
      </c>
      <c r="D1041" s="261">
        <f t="shared" ref="D1041" si="2878">+C1041-F1041</f>
        <v>537</v>
      </c>
      <c r="E1041" s="135">
        <v>1</v>
      </c>
      <c r="F1041" s="135">
        <v>25252</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2064"/>
        <v>853</v>
      </c>
      <c r="Z1041" s="74">
        <f t="shared" ref="Z1041" si="2879">+A1041</f>
        <v>44865</v>
      </c>
      <c r="AA1041" s="210">
        <f t="shared" ref="AA1041" si="2880">+AF1041+AL1041+AR1041</f>
        <v>8148517</v>
      </c>
      <c r="AB1041" s="210">
        <f t="shared" ref="AB1041" si="2881">+AH1041+AN1041+AT1041</f>
        <v>105995</v>
      </c>
      <c r="AC1041" s="211">
        <f t="shared" ref="AC1041" si="2882">+AJ1041+AP1041+AV1041</f>
        <v>23234</v>
      </c>
      <c r="AD1041" s="170">
        <f t="shared" ref="AD1041" si="2883">+AF1041-AF1040</f>
        <v>645</v>
      </c>
      <c r="AE1041" s="222">
        <f t="shared" ref="AE1041" si="2884">+AE1040+AD1041</f>
        <v>433791</v>
      </c>
      <c r="AF1041" s="143">
        <v>434996</v>
      </c>
      <c r="AG1041" s="171">
        <f t="shared" ref="AG1041" si="2885">+AH1041-AH1040</f>
        <v>149</v>
      </c>
      <c r="AH1041" s="143">
        <v>91466</v>
      </c>
      <c r="AI1041" s="171">
        <f t="shared" ref="AI1041" si="2886">+AJ1041-AJ1040</f>
        <v>12</v>
      </c>
      <c r="AJ1041" s="172">
        <v>10397</v>
      </c>
      <c r="AK1041" s="173">
        <f t="shared" ref="AK1041" si="2887">+AL1041-AL1040</f>
        <v>2</v>
      </c>
      <c r="AL1041" s="143">
        <v>795</v>
      </c>
      <c r="AM1041" s="173">
        <f t="shared" ref="AM1041" si="2888">+AN1041-AN1040</f>
        <v>0</v>
      </c>
      <c r="AN1041" s="143">
        <v>787</v>
      </c>
      <c r="AO1041" s="171">
        <f t="shared" ref="AO1041" si="2889">+AP1041-AP1040</f>
        <v>0</v>
      </c>
      <c r="AP1041" s="174">
        <v>6</v>
      </c>
      <c r="AQ1041" s="173">
        <f t="shared" ref="AQ1041" si="2890">+AR1041-AR1040</f>
        <v>22616</v>
      </c>
      <c r="AR1041" s="143">
        <v>7712726</v>
      </c>
      <c r="AS1041" s="171">
        <f t="shared" ref="AS1041" si="2891">+AT1041-AT1040</f>
        <v>0</v>
      </c>
      <c r="AT1041" s="143">
        <v>13742</v>
      </c>
      <c r="AU1041" s="171">
        <f t="shared" ref="AU1041" si="2892">+AV1041-AV1040</f>
        <v>59</v>
      </c>
      <c r="AV1041" s="175">
        <v>12831</v>
      </c>
      <c r="AW1041" s="217">
        <f t="shared" si="2307"/>
        <v>880</v>
      </c>
      <c r="AX1041" s="216">
        <f t="shared" ref="AX1041" si="2893">+A1041</f>
        <v>44865</v>
      </c>
      <c r="AY1041" s="5">
        <v>21</v>
      </c>
      <c r="AZ1041" s="217">
        <f>+AZ1040+AY1041</f>
        <v>3045</v>
      </c>
      <c r="BA1041" s="217">
        <f>+BA1037+1</f>
        <v>467</v>
      </c>
      <c r="BB1041" s="119">
        <v>0</v>
      </c>
      <c r="BC1041" s="26">
        <f>+BC1040+BB1041</f>
        <v>1674</v>
      </c>
      <c r="BD1041" s="217">
        <f>+BD1037+1</f>
        <v>502</v>
      </c>
      <c r="BE1041" s="209">
        <f>+Z1041</f>
        <v>44865</v>
      </c>
      <c r="BF1041" s="120">
        <f>+B1041</f>
        <v>49</v>
      </c>
      <c r="BG1041" s="120">
        <f t="shared" ref="BG1041" si="2894">+BI1041</f>
        <v>25789</v>
      </c>
      <c r="BH1041" s="209">
        <f>+A1041</f>
        <v>44865</v>
      </c>
      <c r="BI1041" s="120">
        <f>+C1041</f>
        <v>25789</v>
      </c>
      <c r="BJ1041" s="1">
        <f t="shared" ref="BJ1041" si="2895">+BE1041</f>
        <v>44865</v>
      </c>
      <c r="BK1041">
        <f t="shared" ref="BK1041" si="2896">+BM1041-BL1041</f>
        <v>2221</v>
      </c>
      <c r="BL1041">
        <f>+M1041</f>
        <v>110</v>
      </c>
      <c r="BM1041">
        <f>+L1041</f>
        <v>2331</v>
      </c>
      <c r="BN1041" s="1">
        <f t="shared" ref="BN1041" si="2897">+BJ1041</f>
        <v>44865</v>
      </c>
      <c r="BO1041">
        <f>+BO1037+BM1041</f>
        <v>215420</v>
      </c>
      <c r="BP1041">
        <f>+BP1037+BL1041</f>
        <v>12413</v>
      </c>
      <c r="BQ1041" s="167">
        <f>+A1041</f>
        <v>44865</v>
      </c>
      <c r="BR1041">
        <f>+AF1041</f>
        <v>434996</v>
      </c>
      <c r="BS1041">
        <f>+AH1041</f>
        <v>91466</v>
      </c>
      <c r="BT1041">
        <f>+AJ1041</f>
        <v>10397</v>
      </c>
      <c r="BU1041">
        <v>15</v>
      </c>
      <c r="BV1041">
        <f>+AD1041</f>
        <v>645</v>
      </c>
      <c r="BW1041">
        <f>+BW1037+BV1041</f>
        <v>101147</v>
      </c>
      <c r="BX1041" s="167">
        <f>+A1041</f>
        <v>44865</v>
      </c>
      <c r="BY1041">
        <f>+AL1041</f>
        <v>795</v>
      </c>
      <c r="BZ1041">
        <f>+AN1041</f>
        <v>787</v>
      </c>
      <c r="CA1041">
        <f>+AP1041</f>
        <v>6</v>
      </c>
      <c r="CB1041" s="167">
        <f>+A1041</f>
        <v>44865</v>
      </c>
      <c r="CC1041">
        <f>+AR1041</f>
        <v>7712726</v>
      </c>
      <c r="CD1041">
        <f>+AT1041</f>
        <v>13742</v>
      </c>
      <c r="CE1041">
        <f>+AV1041</f>
        <v>12831</v>
      </c>
      <c r="CF1041" s="167">
        <f>+A1041</f>
        <v>44865</v>
      </c>
      <c r="CG1041">
        <f>+AQ1041</f>
        <v>22616</v>
      </c>
      <c r="CH1041">
        <f>+AU1041</f>
        <v>59</v>
      </c>
      <c r="CI1041" s="167">
        <f>+A1041</f>
        <v>44865</v>
      </c>
      <c r="CJ1041">
        <f>+AD1041</f>
        <v>645</v>
      </c>
      <c r="CK1041">
        <f>+AG1041</f>
        <v>149</v>
      </c>
      <c r="CL1041" s="167">
        <f>+A1041</f>
        <v>44865</v>
      </c>
      <c r="CM1041">
        <f>+AI1041</f>
        <v>12</v>
      </c>
      <c r="CN1041" s="1">
        <f>+Z1041</f>
        <v>44865</v>
      </c>
      <c r="CO1041" s="253">
        <f>+AD1041</f>
        <v>645</v>
      </c>
      <c r="CP1041" s="1">
        <f>+Z1041</f>
        <v>44865</v>
      </c>
      <c r="CQ1041" s="254">
        <f>+AI1041</f>
        <v>12</v>
      </c>
      <c r="CR1041" s="167">
        <f>+A1041</f>
        <v>44865</v>
      </c>
      <c r="CS1041">
        <f>+AQ1041</f>
        <v>22616</v>
      </c>
      <c r="CT1041">
        <f>+AU1041</f>
        <v>59</v>
      </c>
      <c r="CU1041">
        <f>+AS1041</f>
        <v>0</v>
      </c>
    </row>
    <row r="1042" spans="1:99" ht="18" customHeight="1" x14ac:dyDescent="0.55000000000000004">
      <c r="A1042" s="167"/>
      <c r="B1042" s="219"/>
      <c r="C1042" s="142"/>
      <c r="D1042" s="261"/>
      <c r="E1042" s="135"/>
      <c r="F1042" s="135"/>
      <c r="G1042" s="135"/>
      <c r="H1042" s="123"/>
      <c r="I1042" s="135"/>
      <c r="J1042" s="123"/>
      <c r="K1042" s="41"/>
      <c r="L1042" s="134"/>
      <c r="M1042" s="219"/>
      <c r="N1042" s="123"/>
      <c r="O1042" s="123"/>
      <c r="P1042" s="135"/>
      <c r="Q1042" s="135"/>
      <c r="R1042" s="123"/>
      <c r="S1042" s="123"/>
      <c r="T1042" s="135"/>
      <c r="U1042" s="135"/>
      <c r="V1042" s="123"/>
      <c r="W1042" s="41"/>
      <c r="X1042" s="136"/>
      <c r="Y1042" s="4"/>
      <c r="Z1042" s="74"/>
      <c r="AA1042" s="210"/>
      <c r="AB1042" s="210"/>
      <c r="AC1042" s="211"/>
      <c r="AD1042" s="170"/>
      <c r="AE1042" s="222"/>
      <c r="AF1042" s="143"/>
      <c r="AG1042" s="171"/>
      <c r="AH1042" s="143"/>
      <c r="AI1042" s="171"/>
      <c r="AJ1042" s="172"/>
      <c r="AK1042" s="173"/>
      <c r="AL1042" s="143"/>
      <c r="AM1042" s="222"/>
      <c r="AN1042" s="143"/>
      <c r="AO1042" s="171"/>
      <c r="AP1042" s="174"/>
      <c r="AQ1042" s="173"/>
      <c r="AR1042" s="143"/>
      <c r="AS1042" s="171"/>
      <c r="AT1042" s="143"/>
      <c r="AU1042" s="171"/>
      <c r="AV1042" s="175"/>
      <c r="AW1042" s="217"/>
      <c r="AX1042" s="216"/>
      <c r="AY1042" s="5"/>
      <c r="AZ1042" s="217"/>
      <c r="BA1042" s="217"/>
      <c r="BB1042" s="119"/>
      <c r="BC1042" s="26"/>
      <c r="BD1042" s="217"/>
      <c r="BE1042" s="209"/>
      <c r="BF1042" s="120"/>
      <c r="BG1042" s="120"/>
      <c r="BH1042" s="209"/>
      <c r="BI1042" s="120"/>
      <c r="BJ1042" s="1"/>
      <c r="BN1042" s="1"/>
      <c r="BQ1042" s="167"/>
      <c r="BX1042" s="167"/>
      <c r="CB1042" s="167"/>
      <c r="CF1042" s="216"/>
      <c r="CI1042" s="167"/>
      <c r="CL1042" s="167"/>
      <c r="CN1042" s="1"/>
      <c r="CO1042" s="253"/>
      <c r="CP1042" s="1"/>
      <c r="CQ1042" s="254"/>
      <c r="CR1042" s="167"/>
    </row>
    <row r="1043" spans="1:99" ht="18" customHeight="1" x14ac:dyDescent="0.55000000000000004">
      <c r="A1043" s="167"/>
      <c r="B1043" s="219"/>
      <c r="C1043" s="142"/>
      <c r="D1043" s="261"/>
      <c r="E1043" s="135"/>
      <c r="F1043" s="135"/>
      <c r="G1043" s="135"/>
      <c r="H1043" s="123"/>
      <c r="I1043" s="135"/>
      <c r="J1043" s="123"/>
      <c r="K1043" s="41"/>
      <c r="L1043" s="134"/>
      <c r="M1043" s="219"/>
      <c r="N1043" s="123"/>
      <c r="O1043" s="123"/>
      <c r="P1043" s="135"/>
      <c r="Q1043" s="135"/>
      <c r="R1043" s="123"/>
      <c r="S1043" s="123"/>
      <c r="T1043" s="135"/>
      <c r="U1043" s="135"/>
      <c r="V1043" s="123"/>
      <c r="W1043" s="41"/>
      <c r="X1043" s="136"/>
      <c r="Y1043" s="4"/>
      <c r="Z1043" s="74"/>
      <c r="AA1043" s="210"/>
      <c r="AB1043" s="210"/>
      <c r="AC1043" s="211"/>
      <c r="AD1043" s="170"/>
      <c r="AE1043" s="222"/>
      <c r="AF1043" s="143"/>
      <c r="AG1043" s="171"/>
      <c r="AH1043" s="143"/>
      <c r="AI1043" s="171"/>
      <c r="AJ1043" s="172"/>
      <c r="AK1043" s="173"/>
      <c r="AL1043" s="143"/>
      <c r="AM1043" s="171"/>
      <c r="AN1043" s="143"/>
      <c r="AO1043" s="171"/>
      <c r="AP1043" s="174"/>
      <c r="AQ1043" s="173"/>
      <c r="AR1043" s="143"/>
      <c r="AS1043" s="171"/>
      <c r="AT1043" s="143"/>
      <c r="AU1043" s="171"/>
      <c r="AV1043" s="175"/>
      <c r="AW1043" s="217"/>
      <c r="AX1043" s="216"/>
      <c r="AY1043" s="5"/>
      <c r="AZ1043" s="217"/>
      <c r="BA1043" s="217"/>
      <c r="BB1043" s="119"/>
      <c r="BC1043" s="26"/>
      <c r="BD1043" s="217"/>
      <c r="BE1043" s="209"/>
      <c r="BF1043" s="120"/>
      <c r="BG1043" s="120"/>
      <c r="BH1043" s="209"/>
      <c r="BI1043" s="120"/>
      <c r="BJ1043" s="1"/>
      <c r="BN1043" s="1"/>
      <c r="BQ1043" s="167"/>
      <c r="BX1043" s="167"/>
      <c r="CB1043" s="167"/>
      <c r="CE1043">
        <f>+AV1043</f>
        <v>0</v>
      </c>
      <c r="CF1043" s="216"/>
      <c r="CI1043" s="167"/>
      <c r="CL1043" s="167"/>
      <c r="CN1043" s="1"/>
      <c r="CO1043" s="253"/>
      <c r="CP1043" s="1"/>
      <c r="CQ1043" s="254"/>
      <c r="CR1043" s="167"/>
    </row>
    <row r="1044" spans="1:99" ht="18" customHeight="1" x14ac:dyDescent="0.55000000000000004">
      <c r="A1044" s="167"/>
      <c r="B1044" s="219"/>
      <c r="C1044" s="142"/>
      <c r="D1044" s="142"/>
      <c r="E1044" s="135"/>
      <c r="F1044" s="135"/>
      <c r="G1044" s="135"/>
      <c r="H1044" s="123"/>
      <c r="I1044" s="135"/>
      <c r="J1044" s="123"/>
      <c r="K1044" s="41"/>
      <c r="L1044" s="134"/>
      <c r="M1044" s="135"/>
      <c r="N1044" s="123"/>
      <c r="O1044" s="123"/>
      <c r="P1044" s="135"/>
      <c r="Q1044" s="135"/>
      <c r="R1044" s="123"/>
      <c r="S1044" s="123"/>
      <c r="T1044" s="135"/>
      <c r="U1044" s="135"/>
      <c r="V1044" s="123"/>
      <c r="W1044" s="41"/>
      <c r="X1044" s="136"/>
      <c r="Y1044" s="4"/>
      <c r="Z1044" s="74"/>
      <c r="AA1044" s="210"/>
      <c r="AB1044" s="210"/>
      <c r="AC1044" s="211"/>
      <c r="AD1044" s="170"/>
      <c r="AE1044" s="222"/>
      <c r="AF1044" s="143"/>
      <c r="AG1044" s="171"/>
      <c r="AH1044" s="143"/>
      <c r="AI1044" s="171"/>
      <c r="AJ1044" s="172"/>
      <c r="AK1044" s="173"/>
      <c r="AL1044" s="143"/>
      <c r="AM1044" s="171"/>
      <c r="AN1044" s="143"/>
      <c r="AO1044" s="171"/>
      <c r="AP1044" s="174"/>
      <c r="AQ1044" s="173"/>
      <c r="AR1044" s="143"/>
      <c r="AS1044" s="171"/>
      <c r="AT1044" s="143"/>
      <c r="AU1044" s="171"/>
      <c r="AV1044" s="175"/>
      <c r="AW1044" s="217"/>
      <c r="AX1044" s="216"/>
      <c r="AY1044" s="5"/>
      <c r="AZ1044" s="217"/>
      <c r="BA1044" s="217"/>
      <c r="BB1044" s="119"/>
      <c r="BC1044" s="26"/>
      <c r="BD1044" s="217"/>
      <c r="BE1044" s="209"/>
      <c r="BF1044" s="120"/>
      <c r="BG1044" s="120"/>
      <c r="BH1044" s="209"/>
      <c r="BI1044" s="120"/>
      <c r="BJ1044" s="1"/>
      <c r="BN1044" s="1"/>
      <c r="BQ1044" s="167"/>
      <c r="BX1044" s="167"/>
      <c r="CB1044" s="167"/>
      <c r="CI1044" s="167"/>
      <c r="CL1044" s="167"/>
      <c r="CN1044" s="1"/>
      <c r="CO1044" s="253"/>
      <c r="CP1044" s="1"/>
      <c r="CQ1044" s="254"/>
      <c r="CR1044" s="167"/>
    </row>
    <row r="1045" spans="1:99" ht="7" customHeight="1" thickBot="1" x14ac:dyDescent="0.6">
      <c r="A1045" s="65"/>
      <c r="B1045" s="134"/>
      <c r="C1045" s="142"/>
      <c r="D1045" s="135"/>
      <c r="E1045" s="135"/>
      <c r="F1045" s="135"/>
      <c r="G1045" s="135"/>
      <c r="H1045" s="123"/>
      <c r="I1045" s="135"/>
      <c r="J1045" s="123"/>
      <c r="K1045" s="136"/>
      <c r="L1045" s="134"/>
      <c r="M1045" s="135"/>
      <c r="N1045" s="123"/>
      <c r="O1045" s="123"/>
      <c r="P1045" s="135"/>
      <c r="Q1045" s="135"/>
      <c r="R1045" s="123"/>
      <c r="S1045" s="123"/>
      <c r="T1045" s="135"/>
      <c r="U1045" s="135"/>
      <c r="V1045" s="123"/>
      <c r="W1045" s="41"/>
      <c r="X1045" s="136"/>
      <c r="Z1045" s="65"/>
      <c r="AA1045" s="63"/>
      <c r="AB1045" s="63"/>
      <c r="AC1045" s="63"/>
      <c r="AD1045" s="170"/>
      <c r="AE1045" s="222"/>
      <c r="AF1045" s="143"/>
      <c r="AG1045" s="171"/>
      <c r="AH1045" s="143"/>
      <c r="AI1045" s="171"/>
      <c r="AJ1045" s="172"/>
      <c r="AK1045" s="173"/>
      <c r="AL1045" s="143"/>
      <c r="AM1045" s="171"/>
      <c r="AN1045" s="143"/>
      <c r="AO1045" s="171"/>
      <c r="AP1045" s="174"/>
      <c r="AQ1045" s="173"/>
      <c r="AR1045" s="143"/>
      <c r="AS1045" s="171"/>
      <c r="AT1045" s="143"/>
      <c r="AU1045" s="171"/>
      <c r="AV1045" s="175"/>
    </row>
    <row r="1046" spans="1:99" x14ac:dyDescent="0.55000000000000004">
      <c r="B1046" s="44"/>
      <c r="C1046" s="44"/>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AE1046">
        <f>SUM(AD443:AD448)</f>
        <v>190</v>
      </c>
      <c r="AY1046" s="44" t="s">
        <v>474</v>
      </c>
      <c r="BB1046" s="44" t="s">
        <v>473</v>
      </c>
      <c r="BV1046">
        <f>SUM(BV442:BV1045)</f>
        <v>423846</v>
      </c>
    </row>
    <row r="1047" spans="1:99" x14ac:dyDescent="0.55000000000000004">
      <c r="B1047">
        <f>SUM(B554:B584)</f>
        <v>832</v>
      </c>
      <c r="AA1047" s="263">
        <f>+AA881-AA880</f>
        <v>82409</v>
      </c>
      <c r="AE1047">
        <f>SUM(AD797:AD1044)</f>
        <v>354875</v>
      </c>
      <c r="AG1047">
        <f>40317-40254</f>
        <v>63</v>
      </c>
      <c r="AI1047" s="236">
        <f>SUM(AI189:AI558)</f>
        <v>205</v>
      </c>
      <c r="AJ1047">
        <f>SUM(AI797:AI1044)</f>
        <v>9653</v>
      </c>
      <c r="AK1047">
        <f>SUM(AK907:AK1043)</f>
        <v>712</v>
      </c>
      <c r="AT1047" s="44">
        <f>SUM(AU908:AU1043)</f>
        <v>7610</v>
      </c>
      <c r="AU1047">
        <f>SUM(AU889:AU918)</f>
        <v>4396</v>
      </c>
      <c r="AV1047">
        <f>SUM(AU854:AU1044)</f>
        <v>11975</v>
      </c>
      <c r="AY1047" s="44">
        <f>SUM(AY359:AY413)</f>
        <v>69</v>
      </c>
      <c r="BB1047" s="44">
        <f>SUM(BB374:BB413)</f>
        <v>941</v>
      </c>
    </row>
    <row r="1048" spans="1:99" x14ac:dyDescent="0.55000000000000004">
      <c r="L1048">
        <f>SUM(L97:L1047)</f>
        <v>810061</v>
      </c>
      <c r="P1048">
        <f>SUM(P97:P1047)</f>
        <v>36620</v>
      </c>
      <c r="AD1048">
        <f>SUM(AD188:AD194)</f>
        <v>82</v>
      </c>
      <c r="AG1048">
        <f>840+40254</f>
        <v>41094</v>
      </c>
      <c r="AJ1048">
        <f>SUM(AI797:AI827)</f>
        <v>7081</v>
      </c>
      <c r="AV1048">
        <f>SUM(AU797:AU827)</f>
        <v>0</v>
      </c>
      <c r="AY1048" s="44" t="s">
        <v>685</v>
      </c>
    </row>
    <row r="1049" spans="1:99" ht="15" customHeight="1" x14ac:dyDescent="0.55000000000000004">
      <c r="A1049" s="119"/>
      <c r="D1049">
        <f>SUM(B229:B259)</f>
        <v>435</v>
      </c>
      <c r="Z1049" s="119"/>
      <c r="AA1049" s="119"/>
      <c r="AB1049" s="119"/>
      <c r="AC1049" s="119"/>
      <c r="AJ1049">
        <f>SUM(AI828:AI857)</f>
        <v>1483</v>
      </c>
      <c r="AV1049">
        <f>SUM(AU828:AU857)</f>
        <v>12</v>
      </c>
      <c r="AY1049" s="44">
        <f>SUM(AY581:AY1045)</f>
        <v>2635</v>
      </c>
    </row>
    <row r="1050" spans="1:99" x14ac:dyDescent="0.55000000000000004">
      <c r="AB1050" s="44" t="s">
        <v>827</v>
      </c>
      <c r="AD1050" s="44">
        <f>SUM(AD810:AD816)</f>
        <v>17671</v>
      </c>
      <c r="AH1050" s="4">
        <f>SUM(AD797:AD827)</f>
        <v>206192</v>
      </c>
      <c r="AI1050" s="5" t="s">
        <v>949</v>
      </c>
      <c r="AJ1050" s="4">
        <f>SUM(AI797:AI827)</f>
        <v>7081</v>
      </c>
      <c r="AN1050" s="227">
        <f>SUM(AK797:AK827)</f>
        <v>1</v>
      </c>
      <c r="AO1050" s="231" t="s">
        <v>949</v>
      </c>
      <c r="AP1050" s="227">
        <f>SUM(AO797:AO827)</f>
        <v>0</v>
      </c>
      <c r="AT1050" s="26">
        <f>SUM(AQ797:AQ827)</f>
        <v>2905</v>
      </c>
      <c r="AU1050" s="218" t="s">
        <v>949</v>
      </c>
      <c r="AV1050" s="26">
        <f>SUM(AU797:AU827)</f>
        <v>0</v>
      </c>
    </row>
    <row r="1051" spans="1:99" x14ac:dyDescent="0.55000000000000004">
      <c r="AH1051" s="4">
        <f>SUM(AD828:AD857)</f>
        <v>44357</v>
      </c>
      <c r="AI1051" s="5" t="s">
        <v>948</v>
      </c>
      <c r="AJ1051" s="4">
        <f>SUM(AI828:AI857)</f>
        <v>1483</v>
      </c>
      <c r="AN1051" s="227">
        <f>SUM(AK828:AK857)</f>
        <v>0</v>
      </c>
      <c r="AO1051" s="231" t="s">
        <v>948</v>
      </c>
      <c r="AP1051" s="227">
        <f>SUM(AO828:AO857)</f>
        <v>0</v>
      </c>
      <c r="AT1051" s="26">
        <f>SUM(AQ828:AQ857)</f>
        <v>92489</v>
      </c>
      <c r="AU1051" s="218" t="s">
        <v>948</v>
      </c>
      <c r="AV1051" s="26">
        <f>SUM(AU828:AU857)</f>
        <v>12</v>
      </c>
    </row>
    <row r="1052" spans="1:99" x14ac:dyDescent="0.55000000000000004">
      <c r="AH1052" s="4">
        <f>SUM(AD858:AD888)</f>
        <v>1728</v>
      </c>
      <c r="AI1052" s="5" t="s">
        <v>914</v>
      </c>
      <c r="AJ1052" s="4">
        <f>SUM(AI858:AI888)</f>
        <v>70</v>
      </c>
      <c r="AN1052" s="227">
        <f>SUM(AK858:AK888)</f>
        <v>1</v>
      </c>
      <c r="AO1052" s="231" t="s">
        <v>914</v>
      </c>
      <c r="AP1052" s="227">
        <f>SUM(AO858:AO888)</f>
        <v>0</v>
      </c>
      <c r="AT1052" s="26">
        <f>SUM(AQ858:AQ888)</f>
        <v>1917100</v>
      </c>
      <c r="AU1052" s="218" t="s">
        <v>914</v>
      </c>
      <c r="AV1052" s="26">
        <f>SUM(AU858:AU888)</f>
        <v>1390</v>
      </c>
    </row>
    <row r="1053" spans="1:99" x14ac:dyDescent="0.55000000000000004">
      <c r="AH1053" s="4">
        <f>SUM(AD889:AD918)</f>
        <v>5667</v>
      </c>
      <c r="AI1053" s="5" t="s">
        <v>947</v>
      </c>
      <c r="AJ1053" s="4">
        <f>SUM(AI889:AI918)</f>
        <v>23</v>
      </c>
      <c r="AN1053" s="227">
        <f>SUM(AK889:AK918)</f>
        <v>181</v>
      </c>
      <c r="AO1053" s="231" t="s">
        <v>947</v>
      </c>
      <c r="AP1053" s="227">
        <f>SUM(AO889:AO918)</f>
        <v>0</v>
      </c>
      <c r="AT1053" s="26">
        <f>SUM(AQ889:AQ918)</f>
        <v>1734300</v>
      </c>
      <c r="AU1053" s="218" t="s">
        <v>947</v>
      </c>
      <c r="AV1053" s="26">
        <f>SUM(AU889:AU918)</f>
        <v>4396</v>
      </c>
    </row>
    <row r="1054" spans="1:99" x14ac:dyDescent="0.55000000000000004">
      <c r="AH1054" s="4">
        <f>SUM(AD919:AD949)</f>
        <v>17832</v>
      </c>
      <c r="AI1054" s="5" t="s">
        <v>966</v>
      </c>
      <c r="AJ1054" s="4">
        <f>SUM(AI919:AI949)</f>
        <v>102</v>
      </c>
      <c r="AN1054" s="227">
        <f>SUM(AK919:AK949)</f>
        <v>527</v>
      </c>
      <c r="AO1054" s="231" t="s">
        <v>966</v>
      </c>
      <c r="AP1054" s="227">
        <f>SUM(AO919:AO949)</f>
        <v>6</v>
      </c>
      <c r="AT1054" s="26">
        <f>SUM(AQ919:AQ949)</f>
        <v>820902</v>
      </c>
      <c r="AU1054" s="218" t="s">
        <v>966</v>
      </c>
      <c r="AV1054" s="26">
        <f>SUM(AU919:AU949)</f>
        <v>2276</v>
      </c>
    </row>
    <row r="1055" spans="1:99" x14ac:dyDescent="0.55000000000000004">
      <c r="AH1055" s="4">
        <f>SUM(AD950:AD980)</f>
        <v>29892</v>
      </c>
      <c r="AI1055" s="5" t="s">
        <v>978</v>
      </c>
      <c r="AJ1055" s="4">
        <f>SUM(AI950:AI980)</f>
        <v>187</v>
      </c>
      <c r="AN1055" s="227">
        <f>SUM(AK950:AK980)</f>
        <v>2</v>
      </c>
      <c r="AO1055" s="231" t="s">
        <v>978</v>
      </c>
      <c r="AP1055" s="227">
        <f>SUM(AO950:AO980)</f>
        <v>0</v>
      </c>
      <c r="AT1055" s="26">
        <f>SUM(AQ950:AQ980)</f>
        <v>719844</v>
      </c>
      <c r="AU1055" s="218" t="s">
        <v>978</v>
      </c>
      <c r="AV1055" s="26">
        <f>SUM(AU950:AU980)</f>
        <v>987</v>
      </c>
    </row>
    <row r="1056" spans="1:99" x14ac:dyDescent="0.55000000000000004">
      <c r="AH1056" s="4">
        <f>SUM(AD981:AD1010)</f>
        <v>28866</v>
      </c>
      <c r="AI1056" s="5" t="s">
        <v>979</v>
      </c>
      <c r="AJ1056" s="4">
        <f>SUM(AI981:AI1010)</f>
        <v>471</v>
      </c>
      <c r="AN1056" s="227">
        <f>SUM(AK981:AK1010)</f>
        <v>0</v>
      </c>
      <c r="AO1056" s="231" t="s">
        <v>979</v>
      </c>
      <c r="AP1056" s="227">
        <f>SUM(AO981:AO1010)</f>
        <v>0</v>
      </c>
      <c r="AT1056" s="26">
        <f>SUM(AQ981:AQ1010)</f>
        <v>1153371</v>
      </c>
      <c r="AU1056" s="218" t="s">
        <v>979</v>
      </c>
      <c r="AV1056"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6"/>
  <sheetViews>
    <sheetView zoomScale="115" zoomScaleNormal="115" workbookViewId="0">
      <pane xSplit="3" ySplit="1" topLeftCell="D801" activePane="bottomRight" state="frozen"/>
      <selection pane="topRight" activeCell="C1" sqref="C1"/>
      <selection pane="bottomLeft" activeCell="A2" sqref="A2"/>
      <selection pane="bottomRight" activeCell="A804" sqref="A80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f t="shared" ref="B804" si="264">SUM(D804:AG804)-J804</f>
        <v>49</v>
      </c>
      <c r="C804" s="114">
        <v>44865</v>
      </c>
      <c r="D804" s="100">
        <v>3</v>
      </c>
      <c r="E804" s="100">
        <v>7</v>
      </c>
      <c r="F804" s="100">
        <v>4</v>
      </c>
      <c r="H804" s="100">
        <v>1</v>
      </c>
      <c r="I804" s="100">
        <v>13</v>
      </c>
      <c r="J804" s="265">
        <f t="shared" ref="J804" si="265">SUM(K804:AF804)</f>
        <v>21</v>
      </c>
      <c r="K804" s="100">
        <v>12</v>
      </c>
      <c r="M804" s="100">
        <v>3</v>
      </c>
      <c r="V804" s="100">
        <v>2</v>
      </c>
      <c r="Y804" s="100">
        <v>2</v>
      </c>
      <c r="Z804" s="100">
        <v>2</v>
      </c>
      <c r="AG804" s="266"/>
      <c r="AH804" s="114">
        <f t="shared" ref="AH804" si="266">+C804</f>
        <v>44865</v>
      </c>
      <c r="AI804" s="267">
        <f t="shared" ref="AI804" si="267">+AL804-AJ804-AK804</f>
        <v>45</v>
      </c>
      <c r="AJ804" s="267">
        <f t="shared" ref="AJ804" si="268">+H804</f>
        <v>1</v>
      </c>
      <c r="AK804" s="100">
        <f t="shared" ref="AK804" si="269">+D804</f>
        <v>3</v>
      </c>
      <c r="AL804" s="267">
        <f t="shared" ref="AL804" si="270">+B804</f>
        <v>49</v>
      </c>
    </row>
    <row r="805" spans="2:39" s="100" customFormat="1" ht="17.5" customHeight="1" x14ac:dyDescent="0.55000000000000004">
      <c r="B805" s="265"/>
      <c r="C805" s="114"/>
      <c r="J805" s="265"/>
      <c r="AG805" s="266"/>
      <c r="AH805" s="114"/>
      <c r="AI805" s="267"/>
      <c r="AJ805" s="267"/>
      <c r="AL805" s="267"/>
    </row>
    <row r="806" spans="2:39" s="100" customFormat="1" ht="17.5" customHeight="1" x14ac:dyDescent="0.55000000000000004">
      <c r="B806" s="265"/>
      <c r="C806" s="114"/>
      <c r="J806" s="265"/>
      <c r="AG806" s="266"/>
      <c r="AH806" s="114"/>
      <c r="AI806" s="267"/>
      <c r="AJ806" s="267"/>
      <c r="AL806" s="267"/>
    </row>
    <row r="807" spans="2:39" ht="17.5" customHeight="1" x14ac:dyDescent="0.55000000000000004">
      <c r="B807" s="242"/>
      <c r="C807" s="1"/>
      <c r="E807" s="258"/>
      <c r="J807" s="242"/>
      <c r="AH807" s="1"/>
      <c r="AI807" s="243"/>
      <c r="AJ807" s="243"/>
    </row>
    <row r="808" spans="2:39" x14ac:dyDescent="0.55000000000000004">
      <c r="B808" s="219"/>
      <c r="C808" s="1"/>
      <c r="AH808" s="249">
        <v>1</v>
      </c>
    </row>
    <row r="809" spans="2:39" s="241" customFormat="1" ht="5" customHeight="1" x14ac:dyDescent="0.55000000000000004">
      <c r="B809" s="240"/>
      <c r="C809" s="239"/>
      <c r="AG809" s="4"/>
    </row>
    <row r="810" spans="2:39" ht="5.5" customHeight="1" x14ac:dyDescent="0.55000000000000004">
      <c r="B810" s="4"/>
      <c r="C810" s="1"/>
    </row>
    <row r="811" spans="2:39" x14ac:dyDescent="0.55000000000000004">
      <c r="B811">
        <f>SUM(B2:B810)</f>
        <v>23444</v>
      </c>
      <c r="C811" s="1" t="s">
        <v>348</v>
      </c>
      <c r="D811" s="26">
        <f t="shared" ref="D811:J811" si="271">SUM(D2:D810)</f>
        <v>5051</v>
      </c>
      <c r="E811" s="26">
        <f t="shared" si="271"/>
        <v>5503</v>
      </c>
      <c r="F811" s="26">
        <f t="shared" si="271"/>
        <v>1742</v>
      </c>
      <c r="G811">
        <f t="shared" si="271"/>
        <v>1030</v>
      </c>
      <c r="H811">
        <f t="shared" si="271"/>
        <v>1719</v>
      </c>
      <c r="I811" s="26">
        <f t="shared" si="271"/>
        <v>2509</v>
      </c>
      <c r="J811" s="26">
        <f t="shared" si="271"/>
        <v>5890</v>
      </c>
      <c r="K811">
        <f t="shared" ref="K811:AF811" si="272">SUM(K2:K810)</f>
        <v>1140</v>
      </c>
      <c r="L811">
        <f t="shared" si="272"/>
        <v>16</v>
      </c>
      <c r="M811">
        <f t="shared" si="272"/>
        <v>142</v>
      </c>
      <c r="N811">
        <f t="shared" si="272"/>
        <v>109</v>
      </c>
      <c r="O811" s="26">
        <f t="shared" si="272"/>
        <v>492</v>
      </c>
      <c r="P811">
        <f t="shared" si="272"/>
        <v>22</v>
      </c>
      <c r="Q811">
        <f t="shared" si="272"/>
        <v>26</v>
      </c>
      <c r="R811">
        <f t="shared" si="272"/>
        <v>223</v>
      </c>
      <c r="S811">
        <f t="shared" si="272"/>
        <v>149</v>
      </c>
      <c r="T811">
        <f t="shared" si="272"/>
        <v>134</v>
      </c>
      <c r="U811">
        <f t="shared" si="272"/>
        <v>152</v>
      </c>
      <c r="V811">
        <f t="shared" si="272"/>
        <v>399</v>
      </c>
      <c r="W811">
        <f t="shared" si="272"/>
        <v>36</v>
      </c>
      <c r="X811">
        <f t="shared" si="272"/>
        <v>75</v>
      </c>
      <c r="Y811">
        <f t="shared" si="272"/>
        <v>279</v>
      </c>
      <c r="Z811">
        <f t="shared" si="272"/>
        <v>333</v>
      </c>
      <c r="AA811">
        <f t="shared" si="272"/>
        <v>1</v>
      </c>
      <c r="AB811">
        <f t="shared" si="272"/>
        <v>572</v>
      </c>
      <c r="AC811">
        <f t="shared" si="272"/>
        <v>76</v>
      </c>
      <c r="AD811">
        <f t="shared" si="272"/>
        <v>861</v>
      </c>
      <c r="AF811">
        <f t="shared" si="272"/>
        <v>645</v>
      </c>
      <c r="AM811" s="243"/>
    </row>
    <row r="812" spans="2:39" x14ac:dyDescent="0.55000000000000004">
      <c r="C812" s="1"/>
    </row>
    <row r="813" spans="2:39" ht="5" customHeight="1" x14ac:dyDescent="0.55000000000000004">
      <c r="C813" s="1"/>
    </row>
    <row r="816" spans="2:39" x14ac:dyDescent="0.55000000000000004">
      <c r="B816" s="219"/>
      <c r="K81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61" zoomScale="70" zoomScaleNormal="70" workbookViewId="0">
      <selection activeCell="U73" sqref="U7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9"/>
  <sheetViews>
    <sheetView topLeftCell="A2" workbookViewId="0">
      <pane xSplit="2" ySplit="2" topLeftCell="C838" activePane="bottomRight" state="frozen"/>
      <selection activeCell="O24" sqref="O24"/>
      <selection pane="topRight" activeCell="O24" sqref="O24"/>
      <selection pane="bottomLeft" activeCell="O24" sqref="O24"/>
      <selection pane="bottomRight" activeCell="O846" sqref="O84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5" si="350">+A804+1</f>
        <v>807</v>
      </c>
      <c r="B805" s="228"/>
      <c r="C805" s="44"/>
      <c r="D805" t="s">
        <v>333</v>
      </c>
      <c r="E805">
        <v>24</v>
      </c>
      <c r="F805">
        <f t="shared" ref="F805:F845"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6" customHeight="1" x14ac:dyDescent="0.55000000000000004">
      <c r="A845">
        <f t="shared" si="350"/>
        <v>847</v>
      </c>
      <c r="B845" s="228"/>
      <c r="C845" s="44"/>
      <c r="D845" t="s">
        <v>394</v>
      </c>
      <c r="E845">
        <v>24</v>
      </c>
      <c r="F845">
        <f t="shared" si="351"/>
        <v>736</v>
      </c>
      <c r="G845" s="1">
        <v>44865</v>
      </c>
      <c r="H845" s="272">
        <v>23</v>
      </c>
      <c r="I845" s="227">
        <f t="shared" ref="I845" si="595">+I843+H845</f>
        <v>1455</v>
      </c>
      <c r="J845" s="119"/>
      <c r="K845" s="232">
        <f t="shared" ref="K845" si="596">+K843+J845</f>
        <v>977</v>
      </c>
      <c r="L845" s="232">
        <f t="shared" ref="L845" si="597">+L843+J845</f>
        <v>78</v>
      </c>
      <c r="M845" s="4"/>
      <c r="N845" s="232">
        <f t="shared" ref="N845" si="598">+N843+M845</f>
        <v>3</v>
      </c>
      <c r="O845" s="273">
        <v>380</v>
      </c>
      <c r="P845" s="119"/>
      <c r="Q845" s="5"/>
      <c r="R845" s="248">
        <f t="shared" ref="R845" si="599">+R843+Q845</f>
        <v>352</v>
      </c>
      <c r="S845" s="218">
        <f t="shared" ref="S845" si="600">+S843+Q845</f>
        <v>591</v>
      </c>
      <c r="T845" s="233">
        <f t="shared" ref="T845" si="601">+T843+O845-P845-Q845</f>
        <v>5260</v>
      </c>
      <c r="U845" s="250">
        <f t="shared" ref="U845" si="602">+G845</f>
        <v>44865</v>
      </c>
      <c r="V845" s="4">
        <f t="shared" ref="V845" si="603">+H845</f>
        <v>23</v>
      </c>
      <c r="W845" s="26">
        <f t="shared" ref="W845" si="604">+I845</f>
        <v>1455</v>
      </c>
      <c r="X845" s="233">
        <f t="shared" ref="X845" si="605">+X843+V845-J845</f>
        <v>474</v>
      </c>
      <c r="Y845" s="4">
        <f t="shared" ref="Y845" si="606">+O845</f>
        <v>380</v>
      </c>
      <c r="Z845" s="230">
        <f t="shared" ref="Z845" si="607">+Z843+Y845-P845-Q845</f>
        <v>5260</v>
      </c>
    </row>
    <row r="846" spans="1:26" ht="24" customHeight="1" x14ac:dyDescent="0.55000000000000004">
      <c r="B846" s="228"/>
      <c r="C846" s="44"/>
      <c r="G846" s="1"/>
      <c r="H846" s="119"/>
      <c r="I846" s="227"/>
      <c r="J846" s="119"/>
      <c r="K846" s="232"/>
      <c r="L846" s="271"/>
      <c r="M846" s="4"/>
      <c r="N846" s="232"/>
      <c r="O846" s="119"/>
      <c r="P846" s="119"/>
      <c r="Q846" s="5"/>
      <c r="R846" s="248"/>
      <c r="S846" s="218"/>
      <c r="T846" s="233"/>
      <c r="U846" s="250"/>
      <c r="V846" s="4"/>
      <c r="W846" s="26"/>
      <c r="X846" s="233"/>
      <c r="Y846" s="4"/>
      <c r="Z846" s="230"/>
    </row>
    <row r="847" spans="1:26" ht="24" customHeight="1" x14ac:dyDescent="0.55000000000000004">
      <c r="B847" s="228"/>
      <c r="C847" s="44"/>
      <c r="G847" s="1"/>
      <c r="H847" s="119"/>
      <c r="I847" s="227"/>
      <c r="J847" s="119"/>
      <c r="K847" s="232"/>
      <c r="L847" s="271"/>
      <c r="M847" s="4"/>
      <c r="N847" s="232"/>
      <c r="O847" s="119"/>
      <c r="P847" s="119"/>
      <c r="Q847" s="5"/>
      <c r="R847" s="248"/>
      <c r="S847" s="218"/>
      <c r="T847" s="233"/>
      <c r="U847" s="250"/>
      <c r="V847" s="4"/>
      <c r="W847" s="26"/>
      <c r="X847" s="233"/>
      <c r="Y847" s="4"/>
      <c r="Z847" s="230"/>
    </row>
    <row r="848" spans="1:26" x14ac:dyDescent="0.55000000000000004">
      <c r="B848" s="228"/>
      <c r="C848" s="44"/>
      <c r="G848" s="1"/>
      <c r="H848" s="44"/>
      <c r="J848" s="44"/>
      <c r="K848" s="256"/>
      <c r="L848" s="256"/>
      <c r="N848" s="256"/>
      <c r="O848" s="44"/>
      <c r="Q848" s="34"/>
      <c r="R848" s="257"/>
      <c r="S848" s="34"/>
      <c r="T848" s="44"/>
      <c r="U848" s="1"/>
    </row>
    <row r="849"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2022-11-02T07:33:07Z</dcterms:modified>
</cp:coreProperties>
</file>