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4CFB90B2-E2EF-4D9A-A0CD-44C298EA4BA0}" xr6:coauthVersionLast="47" xr6:coauthVersionMax="47" xr10:uidLastSave="{00000000-0000-0000-0000-000000000000}"/>
  <bookViews>
    <workbookView xWindow="-110" yWindow="-110" windowWidth="19420" windowHeight="9800" tabRatio="735" firstSheet="3"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73" i="5" l="1"/>
  <c r="CT1073" i="5"/>
  <c r="CS1073" i="5"/>
  <c r="CR1073" i="5"/>
  <c r="CQ1073" i="5"/>
  <c r="CP1073" i="5"/>
  <c r="CO1073" i="5"/>
  <c r="CN1073" i="5"/>
  <c r="CM1073" i="5"/>
  <c r="CL1073" i="5"/>
  <c r="CK1073" i="5"/>
  <c r="CJ1073" i="5"/>
  <c r="CI1073" i="5"/>
  <c r="CH1073" i="5"/>
  <c r="CG1073" i="5"/>
  <c r="CF1073" i="5"/>
  <c r="CE1073" i="5"/>
  <c r="CD1073" i="5"/>
  <c r="CC1073" i="5"/>
  <c r="CB1073" i="5"/>
  <c r="CA1073" i="5"/>
  <c r="BZ1073" i="5"/>
  <c r="BY1073" i="5"/>
  <c r="BX1073" i="5"/>
  <c r="BV1073" i="5"/>
  <c r="BW1073" i="5" s="1"/>
  <c r="BT1073" i="5"/>
  <c r="BS1073" i="5"/>
  <c r="BR1073" i="5"/>
  <c r="BQ1073" i="5"/>
  <c r="BM1073" i="5"/>
  <c r="BL1073" i="5"/>
  <c r="BP1073" i="5" s="1"/>
  <c r="BH1073" i="5"/>
  <c r="BF1073" i="5"/>
  <c r="BE1073" i="5"/>
  <c r="BJ1073" i="5" s="1"/>
  <c r="BN1073" i="5" s="1"/>
  <c r="BD1073" i="5"/>
  <c r="BC1073" i="5"/>
  <c r="BA1073" i="5"/>
  <c r="AZ1073" i="5"/>
  <c r="AX1073" i="5"/>
  <c r="AF1074" i="2"/>
  <c r="AE1074" i="2"/>
  <c r="AB1074" i="2"/>
  <c r="AA1074" i="2"/>
  <c r="Z1074" i="2"/>
  <c r="Y1074" i="2"/>
  <c r="X1074" i="2"/>
  <c r="W1074" i="2"/>
  <c r="P1074" i="2"/>
  <c r="O1074" i="2"/>
  <c r="M1074" i="2"/>
  <c r="K1074" i="2"/>
  <c r="H1074" i="2"/>
  <c r="Z1073" i="5"/>
  <c r="Y1073" i="5"/>
  <c r="AW1073" i="5"/>
  <c r="AC1073" i="5"/>
  <c r="AA1073" i="5"/>
  <c r="AB1073" i="5"/>
  <c r="AU1073" i="5"/>
  <c r="AS1073" i="5"/>
  <c r="AQ1073" i="5"/>
  <c r="AO1073" i="5"/>
  <c r="AM1073" i="5"/>
  <c r="AK1073" i="5"/>
  <c r="AI1073" i="5"/>
  <c r="AG1073" i="5"/>
  <c r="AD1073" i="5"/>
  <c r="AE1073" i="5" s="1"/>
  <c r="C1073" i="5"/>
  <c r="D1073" i="5" s="1"/>
  <c r="AK836" i="7"/>
  <c r="AJ836" i="7"/>
  <c r="AH836" i="7"/>
  <c r="J836" i="7"/>
  <c r="B836" i="7" s="1"/>
  <c r="AL836" i="7" s="1"/>
  <c r="Y878" i="6"/>
  <c r="Z878" i="6" s="1"/>
  <c r="V878" i="6"/>
  <c r="X878" i="6" s="1"/>
  <c r="U878" i="6"/>
  <c r="T878" i="6"/>
  <c r="S878" i="6"/>
  <c r="R878" i="6"/>
  <c r="N878" i="6"/>
  <c r="L878" i="6"/>
  <c r="K878" i="6"/>
  <c r="I878" i="6"/>
  <c r="W878" i="6" s="1"/>
  <c r="F878" i="6"/>
  <c r="A878" i="6"/>
  <c r="CR1072" i="5"/>
  <c r="CP1072" i="5"/>
  <c r="CN1072" i="5"/>
  <c r="CM1072" i="5"/>
  <c r="CL1072" i="5"/>
  <c r="CI1072" i="5"/>
  <c r="CF1072" i="5"/>
  <c r="CE1072" i="5"/>
  <c r="CD1072" i="5"/>
  <c r="CC1072" i="5"/>
  <c r="CB1072" i="5"/>
  <c r="CA1072" i="5"/>
  <c r="BZ1072" i="5"/>
  <c r="BY1072" i="5"/>
  <c r="BX1072" i="5"/>
  <c r="BV1072" i="5"/>
  <c r="BT1072" i="5"/>
  <c r="BS1072" i="5"/>
  <c r="BR1072" i="5"/>
  <c r="BQ1072" i="5"/>
  <c r="BM1072" i="5"/>
  <c r="BK1072" i="5" s="1"/>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AI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BK1073" i="5" l="1"/>
  <c r="BI1073" i="5"/>
  <c r="BG1073" i="5" s="1"/>
  <c r="AI836" i="7"/>
  <c r="BO1073" i="5"/>
  <c r="I1074" i="2"/>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AI834" i="7" s="1"/>
  <c r="Y876" i="6"/>
  <c r="V876" i="6"/>
  <c r="U876" i="6"/>
  <c r="AA1070" i="5"/>
  <c r="Z1070" i="5"/>
  <c r="CP1070" i="5" s="1"/>
  <c r="AF1071" i="2"/>
  <c r="AE1071" i="2"/>
  <c r="AA1071" i="2"/>
  <c r="Z1071" i="2"/>
  <c r="X1071" i="2"/>
  <c r="W1071" i="2"/>
  <c r="P1071" i="2"/>
  <c r="CR1070" i="5"/>
  <c r="CQ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U1069" i="5"/>
  <c r="CR1069" i="5"/>
  <c r="CL1069" i="5"/>
  <c r="CI1069" i="5"/>
  <c r="CF1069" i="5"/>
  <c r="CE1069" i="5"/>
  <c r="CD1069" i="5"/>
  <c r="CC1069" i="5"/>
  <c r="CB1069" i="5"/>
  <c r="CA1069" i="5"/>
  <c r="BZ1069" i="5"/>
  <c r="BY1069" i="5"/>
  <c r="BX1069" i="5"/>
  <c r="BV1069" i="5"/>
  <c r="BT1069" i="5"/>
  <c r="BS1069" i="5"/>
  <c r="BR1069" i="5"/>
  <c r="BQ1069" i="5"/>
  <c r="BM1069" i="5"/>
  <c r="BL1069" i="5"/>
  <c r="BH1069" i="5"/>
  <c r="BF1069" i="5"/>
  <c r="AX1069" i="5"/>
  <c r="AC1069" i="5"/>
  <c r="AA1069" i="5"/>
  <c r="AB1069" i="5"/>
  <c r="AU1069" i="5"/>
  <c r="CT1069" i="5" s="1"/>
  <c r="AS1069" i="5"/>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CO1069" i="5" l="1"/>
  <c r="AI833" i="7"/>
  <c r="CM1071" i="5"/>
  <c r="CQ1071" i="5"/>
  <c r="CS1071" i="5"/>
  <c r="CG1071" i="5"/>
  <c r="BV1071" i="5"/>
  <c r="CJ1071" i="5"/>
  <c r="CO1071" i="5"/>
  <c r="CT1071" i="5"/>
  <c r="CH1071" i="5"/>
  <c r="AI832" i="7"/>
  <c r="CO1070" i="5"/>
  <c r="CG1070" i="5"/>
  <c r="CH1070" i="5"/>
  <c r="AR1081" i="5"/>
  <c r="CJ1070" i="5"/>
  <c r="BE1070" i="5"/>
  <c r="BJ1070" i="5" s="1"/>
  <c r="BN1070" i="5" s="1"/>
  <c r="CN1070" i="5"/>
  <c r="BK1070" i="5"/>
  <c r="AI831" i="7"/>
  <c r="CM1069" i="5"/>
  <c r="CG1069" i="5"/>
  <c r="CH1069" i="5"/>
  <c r="AT1081"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1" i="5"/>
  <c r="AG1082"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0" i="5" l="1"/>
  <c r="AP1090" i="5"/>
  <c r="CS981" i="5"/>
  <c r="AT1090" i="5"/>
  <c r="CO981" i="5"/>
  <c r="AH1090" i="5"/>
  <c r="CT981" i="5"/>
  <c r="AV1090" i="5"/>
  <c r="CM981" i="5"/>
  <c r="AJ109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89" i="5" l="1"/>
  <c r="AP1089" i="5"/>
  <c r="AH1089" i="5"/>
  <c r="CG950" i="5"/>
  <c r="AT1089" i="5"/>
  <c r="CH950" i="5"/>
  <c r="AV1089" i="5"/>
  <c r="CM950" i="5"/>
  <c r="AJ108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88" i="5" l="1"/>
  <c r="AT1088" i="5"/>
  <c r="AV1088" i="5"/>
  <c r="AP1088" i="5"/>
  <c r="AJ1088" i="5"/>
  <c r="AN108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87" i="5"/>
  <c r="BE919" i="5"/>
  <c r="BJ919" i="5" s="1"/>
  <c r="BN919" i="5" s="1"/>
  <c r="BE921" i="5"/>
  <c r="BJ921" i="5" s="1"/>
  <c r="BN921" i="5" s="1"/>
  <c r="BK920" i="5"/>
  <c r="CG920" i="5"/>
  <c r="AP108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7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8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87" i="5" l="1"/>
  <c r="CQ889" i="5"/>
  <c r="AJ1087" i="5"/>
  <c r="AT1087" i="5"/>
  <c r="CK889" i="5"/>
  <c r="CS889" i="5"/>
  <c r="AU1081" i="5"/>
  <c r="CJ889" i="5"/>
  <c r="AH108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86" i="5" l="1"/>
  <c r="AN108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86" i="5" l="1"/>
  <c r="AT1086" i="5"/>
  <c r="AV1086" i="5"/>
  <c r="CK858" i="5"/>
  <c r="BV858" i="5"/>
  <c r="AH108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2" i="5"/>
  <c r="AE839" i="2"/>
  <c r="AA839" i="2"/>
  <c r="Z839" i="2"/>
  <c r="X839" i="2"/>
  <c r="W839" i="2"/>
  <c r="P839" i="2"/>
  <c r="O843" i="7"/>
  <c r="G84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8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85" i="5" l="1"/>
  <c r="AJ1085" i="5"/>
  <c r="AT1085" i="5"/>
  <c r="AV1083" i="5"/>
  <c r="AV1085" i="5"/>
  <c r="CK828" i="5"/>
  <c r="AJ108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8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84" i="5" l="1"/>
  <c r="AT1084" i="5"/>
  <c r="AJ1084" i="5"/>
  <c r="AP1084" i="5"/>
  <c r="AH1084" i="5"/>
  <c r="AV1084" i="5"/>
  <c r="CK797" i="5"/>
  <c r="AJ1082" i="5"/>
  <c r="AV108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1" i="5"/>
  <c r="AJ108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3" i="5"/>
  <c r="AS581" i="5"/>
  <c r="CU581" i="5" s="1"/>
  <c r="AG581" i="5"/>
  <c r="CK581" i="5" s="1"/>
  <c r="X84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4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4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4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1" i="5"/>
  <c r="CL378" i="5" l="1"/>
  <c r="CI378" i="5"/>
  <c r="CE378" i="5"/>
  <c r="CD378" i="5"/>
  <c r="CC378" i="5"/>
  <c r="CB378" i="5"/>
  <c r="CA378" i="5"/>
  <c r="BZ378" i="5"/>
  <c r="BY378" i="5"/>
  <c r="BX378" i="5"/>
  <c r="BT378" i="5"/>
  <c r="BS378" i="5"/>
  <c r="BR378" i="5"/>
  <c r="BQ378" i="5"/>
  <c r="BL378" i="5"/>
  <c r="BM378" i="5"/>
  <c r="BH378" i="5"/>
  <c r="BF378" i="5"/>
  <c r="BB108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4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43" i="7"/>
  <c r="AD843" i="7"/>
  <c r="AB843" i="7"/>
  <c r="Y843" i="7"/>
  <c r="N843" i="7"/>
  <c r="E84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4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2" i="5" l="1"/>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43" i="7"/>
  <c r="T843" i="7"/>
  <c r="R843" i="7"/>
  <c r="Z843" i="7"/>
  <c r="AC84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43" i="7"/>
  <c r="AK371" i="7"/>
  <c r="S843" i="7"/>
  <c r="B371" i="7"/>
  <c r="AL371" i="7" s="1"/>
  <c r="U84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43" i="7"/>
  <c r="K843" i="7"/>
  <c r="AK392" i="7"/>
  <c r="I84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3" i="2" l="1"/>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43" i="7"/>
  <c r="AK536" i="7"/>
  <c r="H843" i="7"/>
  <c r="AJ536" i="7"/>
  <c r="B536" i="7"/>
  <c r="AL536" i="7" s="1"/>
  <c r="L843"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3" i="2" l="1"/>
  <c r="I1073" i="2"/>
  <c r="AB1072" i="2"/>
  <c r="I1072" i="2"/>
  <c r="AB1071" i="2"/>
  <c r="I1071" i="2"/>
  <c r="AB1070" i="2"/>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43" i="7"/>
  <c r="B573" i="7"/>
  <c r="AL573" i="7" s="1"/>
  <c r="AK573" i="7"/>
  <c r="B84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7" i="6" s="1"/>
  <c r="W872" i="6"/>
  <c r="I874" i="6"/>
  <c r="W874" i="6" l="1"/>
  <c r="I876" i="6"/>
  <c r="W876" i="6" s="1"/>
</calcChain>
</file>

<file path=xl/sharedStrings.xml><?xml version="1.0" encoding="utf-8"?>
<sst xmlns="http://schemas.openxmlformats.org/spreadsheetml/2006/main" count="1428" uniqueCount="980">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</sst>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国家衛健委発表に基づく感染状況!$AE$374:$AE$1078</c:f>
              <c:numCache>
                <c:formatCode>m"月"d"日"</c:formatCode>
                <c:ptCount val="70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numCache>
            </c:numRef>
          </c:cat>
          <c:val>
            <c:numRef>
              <c:f>国家衛健委発表に基づく感染状況!$AF$374:$AF$1078</c:f>
              <c:numCache>
                <c:formatCode>#,##0_);[Red]\(#,##0\)</c:formatCode>
                <c:ptCount val="70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香港マカオ台湾の患者・海外輸入症例・無症状病原体保有者!$CN$189:$CN$1079</c:f>
              <c:numCache>
                <c:formatCode>m"月"d"日"</c:formatCode>
                <c:ptCount val="8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numCache>
            </c:numRef>
          </c:cat>
          <c:val>
            <c:numRef>
              <c:f>香港マカオ台湾の患者・海外輸入症例・無症状病原体保有者!$CO$189:$CO$1079</c:f>
              <c:numCache>
                <c:formatCode>General</c:formatCode>
                <c:ptCount val="8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省市別輸入症例数変化!$C$2:$C$840</c:f>
              <c:numCache>
                <c:formatCode>m"月"d"日"</c:formatCode>
                <c:ptCount val="8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省市別輸入症例数変化!$D$2:$D$840</c:f>
              <c:numCache>
                <c:formatCode>General</c:formatCode>
                <c:ptCount val="83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省市別輸入症例数変化!$C$2:$C$840</c:f>
              <c:numCache>
                <c:formatCode>m"月"d"日"</c:formatCode>
                <c:ptCount val="8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省市別輸入症例数変化!$E$2:$E$840</c:f>
              <c:numCache>
                <c:formatCode>General</c:formatCode>
                <c:ptCount val="83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省市別輸入症例数変化!$C$2:$C$840</c:f>
              <c:numCache>
                <c:formatCode>m"月"d"日"</c:formatCode>
                <c:ptCount val="8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省市別輸入症例数変化!$F$2:$F$840</c:f>
              <c:numCache>
                <c:formatCode>General</c:formatCode>
                <c:ptCount val="83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省市別輸入症例数変化!$C$2:$C$840</c:f>
              <c:numCache>
                <c:formatCode>m"月"d"日"</c:formatCode>
                <c:ptCount val="8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省市別輸入症例数変化!$G$2:$G$840</c:f>
              <c:numCache>
                <c:formatCode>General</c:formatCode>
                <c:ptCount val="83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省市別輸入症例数変化!$C$2:$C$840</c:f>
              <c:numCache>
                <c:formatCode>m"月"d"日"</c:formatCode>
                <c:ptCount val="8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省市別輸入症例数変化!$H$2:$H$840</c:f>
              <c:numCache>
                <c:formatCode>General</c:formatCode>
                <c:ptCount val="83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省市別輸入症例数変化!$C$2:$C$840</c:f>
              <c:numCache>
                <c:formatCode>m"月"d"日"</c:formatCode>
                <c:ptCount val="8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省市別輸入症例数変化!$I$2:$I$840</c:f>
              <c:numCache>
                <c:formatCode>General</c:formatCode>
                <c:ptCount val="83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省市別輸入症例数変化!$C$2:$C$840</c:f>
              <c:numCache>
                <c:formatCode>m"月"d"日"</c:formatCode>
                <c:ptCount val="8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省市別輸入症例数変化!$J$2:$J$840</c:f>
              <c:numCache>
                <c:formatCode>0_);[Red]\(0\)</c:formatCode>
                <c:ptCount val="83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香港マカオ台湾の患者・海外輸入症例・無症状病原体保有者!$AX$169:$AX$1079</c:f>
              <c:numCache>
                <c:formatCode>m"月"d"日"</c:formatCode>
                <c:ptCount val="9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numCache>
            </c:numRef>
          </c:cat>
          <c:val>
            <c:numRef>
              <c:f>香港マカオ台湾の患者・海外輸入症例・無症状病原体保有者!$AY$169:$AY$1079</c:f>
              <c:numCache>
                <c:formatCode>General</c:formatCode>
                <c:ptCount val="91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香港マカオ台湾の患者・海外輸入症例・無症状病原体保有者!$AX$169:$AX$1079</c:f>
              <c:numCache>
                <c:formatCode>m"月"d"日"</c:formatCode>
                <c:ptCount val="9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numCache>
            </c:numRef>
          </c:cat>
          <c:val>
            <c:numRef>
              <c:f>香港マカオ台湾の患者・海外輸入症例・無症状病原体保有者!$BB$169:$BB$1079</c:f>
              <c:numCache>
                <c:formatCode>General</c:formatCode>
                <c:ptCount val="91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香港マカオ台湾の患者・海外輸入症例・無症状病原体保有者!$AX$169:$AX$1079</c:f>
              <c:numCache>
                <c:formatCode>m"月"d"日"</c:formatCode>
                <c:ptCount val="9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numCache>
            </c:numRef>
          </c:cat>
          <c:val>
            <c:numRef>
              <c:f>香港マカオ台湾の患者・海外輸入症例・無症状病原体保有者!$AZ$169:$AZ$1079</c:f>
              <c:numCache>
                <c:formatCode>General</c:formatCode>
                <c:ptCount val="91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香港マカオ台湾の患者・海外輸入症例・無症状病原体保有者!$AX$169:$AX$1079</c:f>
              <c:numCache>
                <c:formatCode>m"月"d"日"</c:formatCode>
                <c:ptCount val="91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numCache>
            </c:numRef>
          </c:cat>
          <c:val>
            <c:numRef>
              <c:f>香港マカオ台湾の患者・海外輸入症例・無症状病原体保有者!$BC$169:$BC$1079</c:f>
              <c:numCache>
                <c:formatCode>General</c:formatCode>
                <c:ptCount val="91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香港マカオ台湾の患者・海外輸入症例・無症状病原体保有者!$CR$485:$CR$1079</c:f>
              <c:numCache>
                <c:formatCode>m"月"d"日"</c:formatCode>
                <c:ptCount val="5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numCache>
            </c:numRef>
          </c:cat>
          <c:val>
            <c:numRef>
              <c:f>香港マカオ台湾の患者・海外輸入症例・無症状病原体保有者!$CS$485:$CS$1079</c:f>
              <c:numCache>
                <c:formatCode>General</c:formatCode>
                <c:ptCount val="59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香港マカオ台湾の患者・海外輸入症例・無症状病原体保有者!$CR$485:$CR$1079</c:f>
              <c:numCache>
                <c:formatCode>m"月"d"日"</c:formatCode>
                <c:ptCount val="5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numCache>
            </c:numRef>
          </c:cat>
          <c:val>
            <c:numRef>
              <c:f>香港マカオ台湾の患者・海外輸入症例・無症状病原体保有者!$CT$485:$CT$1079</c:f>
              <c:numCache>
                <c:formatCode>General</c:formatCode>
                <c:ptCount val="59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香港マカオ台湾の患者・海外輸入症例・無症状病原体保有者!$BJ$97:$BJ$1078</c:f>
              <c:numCache>
                <c:formatCode>m"月"d"日"</c:formatCode>
                <c:ptCount val="9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numCache>
            </c:numRef>
          </c:cat>
          <c:val>
            <c:numRef>
              <c:f>香港マカオ台湾の患者・海外輸入症例・無症状病原体保有者!$BK$97:$BK$1078</c:f>
              <c:numCache>
                <c:formatCode>General</c:formatCode>
                <c:ptCount val="98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香港マカオ台湾の患者・海外輸入症例・無症状病原体保有者!$BJ$97:$BJ$1078</c:f>
              <c:numCache>
                <c:formatCode>m"月"d"日"</c:formatCode>
                <c:ptCount val="9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numCache>
            </c:numRef>
          </c:cat>
          <c:val>
            <c:numRef>
              <c:f>香港マカオ台湾の患者・海外輸入症例・無症状病原体保有者!$BL$97:$BL$1078</c:f>
              <c:numCache>
                <c:formatCode>General</c:formatCode>
                <c:ptCount val="98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香港マカオ台湾の患者・海外輸入症例・無症状病原体保有者!$CM$29:$CM$1079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国家衛健委発表に基づく感染状況!$AE$374:$AE$1078</c:f>
              <c:numCache>
                <c:formatCode>m"月"d"日"</c:formatCode>
                <c:ptCount val="70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numCache>
            </c:numRef>
          </c:cat>
          <c:val>
            <c:numRef>
              <c:f>国家衛健委発表に基づく感染状況!$AF$374:$AF$1078</c:f>
              <c:numCache>
                <c:formatCode>#,##0_);[Red]\(#,##0\)</c:formatCode>
                <c:ptCount val="70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省市別輸入症例数変化!$AH$2:$AH$839</c:f>
              <c:numCache>
                <c:formatCode>m"月"d"日"</c:formatCode>
                <c:ptCount val="8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省市別輸入症例数変化!$AI$2:$AI$839</c:f>
              <c:numCache>
                <c:formatCode>0_);[Red]\(0\)</c:formatCode>
                <c:ptCount val="83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省市別輸入症例数変化!$AH$2:$AH$839</c:f>
              <c:numCache>
                <c:formatCode>m"月"d"日"</c:formatCode>
                <c:ptCount val="8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省市別輸入症例数変化!$AJ$2:$AJ$839</c:f>
              <c:numCache>
                <c:formatCode>0_);[Red]\(0\)</c:formatCode>
                <c:ptCount val="83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省市別輸入症例数変化!$AH$2:$AH$839</c:f>
              <c:numCache>
                <c:formatCode>m"月"d"日"</c:formatCode>
                <c:ptCount val="8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numCache>
            </c:numRef>
          </c:cat>
          <c:val>
            <c:numRef>
              <c:f>省市別輸入症例数変化!$AK$2:$AK$839</c:f>
              <c:numCache>
                <c:formatCode>General</c:formatCode>
                <c:ptCount val="83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香港マカオ台湾の患者・海外輸入症例・無症状病原体保有者!$CP$189:$CP$1078</c:f>
              <c:numCache>
                <c:formatCode>m"月"d"日"</c:formatCode>
                <c:ptCount val="8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numCache>
            </c:numRef>
          </c:cat>
          <c:val>
            <c:numRef>
              <c:f>香港マカオ台湾の患者・海外輸入症例・無症状病原体保有者!$CQ$189:$CQ$1078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香港マカオ台湾の患者・海外輸入症例・無症状病原体保有者!$CJ$29:$CJ$1079</c:f>
              <c:numCache>
                <c:formatCode>General</c:formatCode>
                <c:ptCount val="10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香港マカオ台湾の患者・海外輸入症例・無症状病原体保有者!$CN$189:$CN$1079</c:f>
              <c:numCache>
                <c:formatCode>m"月"d"日"</c:formatCode>
                <c:ptCount val="8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numCache>
            </c:numRef>
          </c:cat>
          <c:val>
            <c:numRef>
              <c:f>香港マカオ台湾の患者・海外輸入症例・無症状病原体保有者!$CO$189:$CO$1079</c:f>
              <c:numCache>
                <c:formatCode>General</c:formatCode>
                <c:ptCount val="8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香港マカオ台湾の患者・海外輸入症例・無症状病原体保有者!$BJ$97:$BJ$1078</c:f>
              <c:numCache>
                <c:formatCode>m"月"d"日"</c:formatCode>
                <c:ptCount val="9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numCache>
            </c:numRef>
          </c:cat>
          <c:val>
            <c:numRef>
              <c:f>香港マカオ台湾の患者・海外輸入症例・無症状病原体保有者!$BL$97:$BL$1078</c:f>
              <c:numCache>
                <c:formatCode>General</c:formatCode>
                <c:ptCount val="98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香港マカオ台湾の患者・海外輸入症例・無症状病原体保有者!$BJ$97:$BJ$1078</c:f>
              <c:numCache>
                <c:formatCode>m"月"d"日"</c:formatCode>
                <c:ptCount val="98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numCache>
            </c:numRef>
          </c:cat>
          <c:val>
            <c:numRef>
              <c:f>香港マカオ台湾の患者・海外輸入症例・無症状病原体保有者!$BK$97:$BK$1078</c:f>
              <c:numCache>
                <c:formatCode>General</c:formatCode>
                <c:ptCount val="98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国家衛健委発表に基づく感染状況!$W$27:$W$1078</c:f>
              <c:numCache>
                <c:formatCode>m"月"d"日"</c:formatCode>
                <c:ptCount val="10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numCache>
            </c:numRef>
          </c:cat>
          <c:val>
            <c:numRef>
              <c:f>国家衛健委発表に基づく感染状況!$X$27:$X$1078</c:f>
              <c:numCache>
                <c:formatCode>#,##0_);[Red]\(#,##0\)</c:formatCode>
                <c:ptCount val="10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国家衛健委発表に基づく感染状況!$W$27:$W$1078</c:f>
              <c:numCache>
                <c:formatCode>m"月"d"日"</c:formatCode>
                <c:ptCount val="10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numCache>
            </c:numRef>
          </c:cat>
          <c:val>
            <c:numRef>
              <c:f>国家衛健委発表に基づく感染状況!$Y$27:$Y$1078</c:f>
              <c:numCache>
                <c:formatCode>General</c:formatCode>
                <c:ptCount val="10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香港マカオ台湾の患者・海外輸入症例・無症状病原体保有者!$CP$189:$CP$1078</c:f>
              <c:numCache>
                <c:formatCode>m"月"d"日"</c:formatCode>
                <c:ptCount val="8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numCache>
            </c:numRef>
          </c:cat>
          <c:val>
            <c:numRef>
              <c:f>香港マカオ台湾の患者・海外輸入症例・無症状病原体保有者!$CQ$189:$CQ$1078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香港マカオ台湾の患者・海外輸入症例・無症状病原体保有者!$CN$189:$CN$1079</c:f>
              <c:numCache>
                <c:formatCode>m"月"d"日"</c:formatCode>
                <c:ptCount val="8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numCache>
            </c:numRef>
          </c:cat>
          <c:val>
            <c:numRef>
              <c:f>香港マカオ台湾の患者・海外輸入症例・無症状病原体保有者!$CO$189:$CO$1079</c:f>
              <c:numCache>
                <c:formatCode>General</c:formatCode>
                <c:ptCount val="8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新疆の情況!$U$7:$U$882</c:f>
              <c:strCache>
                <c:ptCount val="87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strCache>
            </c:strRef>
          </c:cat>
          <c:val>
            <c:numRef>
              <c:f>新疆の情況!$V$7:$V$882</c:f>
              <c:numCache>
                <c:formatCode>General</c:formatCode>
                <c:ptCount val="87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新疆の情況!$U$7:$U$882</c:f>
              <c:strCache>
                <c:ptCount val="87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strCache>
            </c:strRef>
          </c:cat>
          <c:val>
            <c:numRef>
              <c:f>新疆の情況!$W$7:$W$882</c:f>
              <c:numCache>
                <c:formatCode>General</c:formatCode>
                <c:ptCount val="87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香港マカオ台湾の患者・海外輸入症例・無症状病原体保有者!$CJ$29:$CJ$1079</c:f>
              <c:numCache>
                <c:formatCode>General</c:formatCode>
                <c:ptCount val="10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香港マカオ台湾の患者・海外輸入症例・無症状病原体保有者!$BR$29:$BR$1079</c:f>
              <c:numCache>
                <c:formatCode>General</c:formatCode>
                <c:ptCount val="105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香港マカオ台湾の患者・海外輸入症例・無症状病原体保有者!$BS$29:$BS$1079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香港マカオ台湾の患者・海外輸入症例・無症状病原体保有者!$BT$29:$BT$1079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香港マカオ台湾の患者・海外輸入症例・無症状病原体保有者!$CJ$29:$CJ$1079</c:f>
              <c:numCache>
                <c:formatCode>General</c:formatCode>
                <c:ptCount val="10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香港マカオ台湾の患者・海外輸入症例・無症状病原体保有者!$CK$29:$CK$1079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国家衛健委発表に基づく感染状況!$W$27:$W$1079</c:f>
              <c:numCache>
                <c:formatCode>m"月"d"日"</c:formatCode>
                <c:ptCount val="10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numCache>
            </c:numRef>
          </c:cat>
          <c:val>
            <c:numRef>
              <c:f>国家衛健委発表に基づく感染状況!$X$27:$X$1079</c:f>
              <c:numCache>
                <c:formatCode>#,##0_);[Red]\(#,##0\)</c:formatCode>
                <c:ptCount val="10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国家衛健委発表に基づく感染状況!$W$27:$W$1079</c:f>
              <c:numCache>
                <c:formatCode>m"月"d"日"</c:formatCode>
                <c:ptCount val="10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numCache>
            </c:numRef>
          </c:cat>
          <c:val>
            <c:numRef>
              <c:f>国家衛健委発表に基づく感染状況!$Y$27:$Y$1079</c:f>
              <c:numCache>
                <c:formatCode>General</c:formatCode>
                <c:ptCount val="10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香港マカオ台湾の患者・海外輸入症例・無症状病原体保有者!$BE$70:$BE$1079</c:f>
              <c:numCache>
                <c:formatCode>m"月"d"日"</c:formatCode>
                <c:ptCount val="10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numCache>
            </c:numRef>
          </c:cat>
          <c:val>
            <c:numRef>
              <c:f>香港マカオ台湾の患者・海外輸入症例・無症状病原体保有者!$BF$70:$BF$1079</c:f>
              <c:numCache>
                <c:formatCode>General</c:formatCode>
                <c:ptCount val="101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香港マカオ台湾の患者・海外輸入症例・無症状病原体保有者!$BE$70:$BE$1079</c:f>
              <c:numCache>
                <c:formatCode>m"月"d"日"</c:formatCode>
                <c:ptCount val="10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numCache>
            </c:numRef>
          </c:cat>
          <c:val>
            <c:numRef>
              <c:f>香港マカオ台湾の患者・海外輸入症例・無症状病原体保有者!$BG$70:$BG$1079</c:f>
              <c:numCache>
                <c:formatCode>General</c:formatCode>
                <c:ptCount val="101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香港マカオ台湾の患者・海外輸入症例・無症状病原体保有者!$BY$29:$BY$1079</c:f>
              <c:numCache>
                <c:formatCode>General</c:formatCode>
                <c:ptCount val="105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香港マカオ台湾の患者・海外輸入症例・無症状病原体保有者!$BZ$29:$BZ$1079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香港マカオ台湾の患者・海外輸入症例・無症状病原体保有者!$CA$29:$CA$1079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香港マカオ台湾の患者・海外輸入症例・無症状病原体保有者!$CC$29:$CC$1079</c:f>
              <c:numCache>
                <c:formatCode>General</c:formatCode>
                <c:ptCount val="105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香港マカオ台湾の患者・海外輸入症例・無症状病原体保有者!$CD$29:$CD$1079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香港マカオ台湾の患者・海外輸入症例・無症状病原体保有者!$CE$29:$CE$1079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香港マカオ台湾の患者・海外輸入症例・無症状病原体保有者!$CL$29:$CL$1079</c:f>
              <c:numCache>
                <c:formatCode>m"月"d"日"</c:formatCode>
                <c:ptCount val="10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numCache>
            </c:numRef>
          </c:cat>
          <c:val>
            <c:numRef>
              <c:f>香港マカオ台湾の患者・海外輸入症例・無症状病原体保有者!$CM$29:$CM$1079</c:f>
              <c:numCache>
                <c:formatCode>General</c:formatCode>
                <c:ptCount val="10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香港マカオ台湾の患者・海外輸入症例・無症状病原体保有者!$CP$189:$CP$1078</c:f>
              <c:numCache>
                <c:formatCode>m"月"d"日"</c:formatCode>
                <c:ptCount val="8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numCache>
            </c:numRef>
          </c:cat>
          <c:val>
            <c:numRef>
              <c:f>香港マカオ台湾の患者・海外輸入症例・無症状病原体保有者!$CQ$189:$CQ$1078</c:f>
              <c:numCache>
                <c:formatCode>General</c:formatCode>
                <c:ptCount val="8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97"/>
  <sheetViews>
    <sheetView zoomScale="115" zoomScaleNormal="115" workbookViewId="0">
      <pane xSplit="2" ySplit="5" topLeftCell="C1068" activePane="bottomRight" state="frozen"/>
      <selection pane="topRight" activeCell="C1" sqref="C1"/>
      <selection pane="bottomLeft" activeCell="A8" sqref="A8"/>
      <selection pane="bottomRight" activeCell="C1075" sqref="C107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44898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 si="518">+J1074+K1073</f>
        <v>108</v>
      </c>
      <c r="L1074" s="47">
        <v>0</v>
      </c>
      <c r="M1074" s="87">
        <f t="shared" ref="M1074"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c r="C1075" s="47"/>
      <c r="D1075" s="83"/>
      <c r="E1075" s="104"/>
      <c r="F1075" s="56"/>
      <c r="G1075" s="47"/>
      <c r="H1075" s="87"/>
      <c r="I1075" s="87"/>
      <c r="J1075" s="47"/>
      <c r="K1075" s="55"/>
      <c r="L1075" s="47"/>
      <c r="M1075" s="87"/>
      <c r="N1075" s="47"/>
      <c r="O1075" s="87"/>
      <c r="P1075" s="105"/>
      <c r="Q1075" s="56"/>
      <c r="R1075" s="47"/>
      <c r="S1075" s="110"/>
      <c r="T1075" s="56"/>
      <c r="U1075" s="77"/>
      <c r="W1075" s="1"/>
      <c r="X1075" s="113"/>
      <c r="Z1075" s="114"/>
      <c r="AE1075" s="1"/>
      <c r="AF1075" s="259"/>
    </row>
    <row r="1076" spans="2:32" x14ac:dyDescent="0.55000000000000004">
      <c r="B1076" s="201"/>
      <c r="C1076" s="47"/>
      <c r="D1076" s="83"/>
      <c r="E1076" s="104"/>
      <c r="F1076" s="56"/>
      <c r="G1076" s="47"/>
      <c r="H1076" s="87"/>
      <c r="I1076" s="87"/>
      <c r="J1076" s="47"/>
      <c r="K1076" s="55"/>
      <c r="L1076" s="47"/>
      <c r="M1076" s="87"/>
      <c r="N1076" s="47"/>
      <c r="O1076" s="87"/>
      <c r="P1076" s="105"/>
      <c r="Q1076" s="56"/>
      <c r="R1076" s="47"/>
      <c r="S1076" s="110"/>
      <c r="T1076" s="56"/>
      <c r="U1076" s="77"/>
      <c r="W1076" s="1"/>
      <c r="X1076" s="113"/>
      <c r="Z1076" s="114"/>
      <c r="AE1076" s="1"/>
      <c r="AF1076" s="259"/>
    </row>
    <row r="1077" spans="2:32" x14ac:dyDescent="0.55000000000000004">
      <c r="B1077" s="201"/>
      <c r="C1077" s="47"/>
      <c r="D1077" s="83"/>
      <c r="E1077" s="104"/>
      <c r="F1077" s="56"/>
      <c r="G1077" s="47"/>
      <c r="H1077" s="87"/>
      <c r="I1077" s="87"/>
      <c r="J1077" s="47"/>
      <c r="K1077" s="55"/>
      <c r="L1077" s="47"/>
      <c r="M1077" s="87"/>
      <c r="N1077" s="47"/>
      <c r="O1077" s="87"/>
      <c r="P1077" s="105"/>
      <c r="Q1077" s="56"/>
      <c r="R1077" s="47"/>
      <c r="S1077" s="110"/>
      <c r="T1077" s="56"/>
      <c r="U1077" s="77"/>
      <c r="W1077" s="1"/>
      <c r="X1077" s="113"/>
      <c r="Z1077" s="114"/>
      <c r="AE1077" s="1"/>
      <c r="AF1077" s="259"/>
    </row>
    <row r="1078" spans="2:32" ht="18.5" thickBot="1" x14ac:dyDescent="0.6">
      <c r="B1078" s="65"/>
      <c r="C1078" s="58"/>
      <c r="D1078" s="48"/>
      <c r="E1078" s="60"/>
      <c r="F1078" s="59"/>
      <c r="G1078" s="47"/>
      <c r="H1078" s="87"/>
      <c r="I1078" s="87"/>
      <c r="J1078" s="58"/>
      <c r="K1078" s="55"/>
      <c r="L1078" s="47"/>
      <c r="M1078" s="87"/>
      <c r="N1078" s="47"/>
      <c r="O1078" s="87"/>
      <c r="P1078" s="105"/>
      <c r="Q1078" s="59"/>
      <c r="R1078" s="47"/>
      <c r="S1078" s="59"/>
      <c r="T1078" s="59"/>
      <c r="U1078" s="77"/>
      <c r="W1078" s="1"/>
      <c r="X1078" s="113"/>
      <c r="Z1078" s="114"/>
      <c r="AE1078" s="1"/>
      <c r="AF1078" s="259"/>
    </row>
    <row r="1079" spans="2:32" ht="9.5" customHeight="1" thickBot="1" x14ac:dyDescent="0.6">
      <c r="B1079" s="65"/>
      <c r="C1079" s="78"/>
      <c r="D1079" s="79"/>
      <c r="E1079" s="81"/>
      <c r="F1079" s="93"/>
      <c r="G1079" s="78"/>
      <c r="H1079" s="81"/>
      <c r="I1079" s="81"/>
      <c r="J1079" s="78"/>
      <c r="K1079" s="81"/>
      <c r="L1079" s="78"/>
      <c r="M1079" s="81"/>
      <c r="N1079" s="82"/>
      <c r="O1079" s="80"/>
      <c r="P1079" s="92"/>
      <c r="Q1079" s="93"/>
      <c r="R1079" s="112"/>
      <c r="S1079" s="93"/>
      <c r="T1079" s="93"/>
      <c r="U1079" s="66"/>
      <c r="AF1079" s="259"/>
    </row>
    <row r="1080" spans="2:32" x14ac:dyDescent="0.55000000000000004">
      <c r="M1080" s="262">
        <f>SUM(L845:L862)</f>
        <v>503</v>
      </c>
      <c r="AF1080" s="259"/>
    </row>
    <row r="1081" spans="2:32" ht="13" customHeight="1" x14ac:dyDescent="0.55000000000000004">
      <c r="E1081" s="106"/>
      <c r="F1081" s="107"/>
      <c r="G1081" s="106" t="s">
        <v>80</v>
      </c>
      <c r="H1081" s="107"/>
      <c r="I1081" s="107"/>
      <c r="J1081" s="107"/>
      <c r="U1081" s="71"/>
      <c r="AF1081" s="259"/>
    </row>
    <row r="1082" spans="2:32" ht="13" customHeight="1" x14ac:dyDescent="0.55000000000000004">
      <c r="E1082" s="106" t="s">
        <v>98</v>
      </c>
      <c r="F1082" s="107"/>
      <c r="G1082" s="274" t="s">
        <v>79</v>
      </c>
      <c r="H1082" s="275"/>
      <c r="I1082" s="106" t="s">
        <v>106</v>
      </c>
      <c r="J1082" s="107"/>
      <c r="AF1082" s="259"/>
    </row>
    <row r="1083" spans="2:32" ht="13" customHeight="1" x14ac:dyDescent="0.55000000000000004">
      <c r="B1083" s="119"/>
      <c r="E1083" s="108" t="s">
        <v>108</v>
      </c>
      <c r="F1083" s="107"/>
      <c r="G1083" s="108"/>
      <c r="H1083" s="108"/>
      <c r="I1083" s="106" t="s">
        <v>107</v>
      </c>
      <c r="J1083" s="107"/>
      <c r="AF1083" s="259"/>
    </row>
    <row r="1084" spans="2:32" ht="18.5" customHeight="1" x14ac:dyDescent="0.55000000000000004">
      <c r="E1084" s="106" t="s">
        <v>96</v>
      </c>
      <c r="F1084" s="107"/>
      <c r="G1084" s="106" t="s">
        <v>97</v>
      </c>
      <c r="H1084" s="107"/>
      <c r="I1084" s="107"/>
      <c r="J1084" s="107"/>
      <c r="AF1084" s="259"/>
    </row>
    <row r="1085" spans="2:32" ht="13" customHeight="1" x14ac:dyDescent="0.55000000000000004">
      <c r="E1085" s="106" t="s">
        <v>98</v>
      </c>
      <c r="F1085" s="107"/>
      <c r="G1085" s="106" t="s">
        <v>99</v>
      </c>
      <c r="H1085" s="107"/>
      <c r="I1085" s="107"/>
      <c r="J1085" s="107"/>
      <c r="AF1085" s="259"/>
    </row>
    <row r="1086" spans="2:32" ht="13" customHeight="1" x14ac:dyDescent="0.55000000000000004">
      <c r="E1086" s="106" t="s">
        <v>98</v>
      </c>
      <c r="F1086" s="107"/>
      <c r="G1086" s="106" t="s">
        <v>100</v>
      </c>
      <c r="H1086" s="107"/>
      <c r="I1086" s="107"/>
      <c r="J1086" s="107"/>
      <c r="AF1086" s="259"/>
    </row>
    <row r="1087" spans="2:32" ht="13" customHeight="1" x14ac:dyDescent="0.55000000000000004">
      <c r="E1087" s="106" t="s">
        <v>101</v>
      </c>
      <c r="F1087" s="107"/>
      <c r="G1087" s="106" t="s">
        <v>102</v>
      </c>
      <c r="H1087" s="107"/>
      <c r="I1087" s="107"/>
      <c r="J1087" s="107"/>
      <c r="AF1087" s="259"/>
    </row>
    <row r="1088" spans="2:32" ht="13" customHeight="1" x14ac:dyDescent="0.55000000000000004">
      <c r="E1088" s="106" t="s">
        <v>103</v>
      </c>
      <c r="F1088" s="107"/>
      <c r="G1088" s="106" t="s">
        <v>104</v>
      </c>
      <c r="H1088" s="107"/>
      <c r="I1088" s="107"/>
      <c r="J1088" s="107"/>
      <c r="AF1088" s="259"/>
    </row>
    <row r="1089" spans="32:32" x14ac:dyDescent="0.55000000000000004">
      <c r="AF1089" s="259"/>
    </row>
    <row r="1090" spans="32:32" x14ac:dyDescent="0.55000000000000004">
      <c r="AF1090" s="259"/>
    </row>
    <row r="1091" spans="32:32" x14ac:dyDescent="0.55000000000000004">
      <c r="AF1091" s="259"/>
    </row>
    <row r="1092" spans="32:32" x14ac:dyDescent="0.55000000000000004">
      <c r="AF1092" s="259"/>
    </row>
    <row r="1093" spans="32:32" x14ac:dyDescent="0.55000000000000004">
      <c r="AF1093" s="259"/>
    </row>
    <row r="1094" spans="32:32" x14ac:dyDescent="0.55000000000000004">
      <c r="AF1094" s="259"/>
    </row>
    <row r="1095" spans="32:32" x14ac:dyDescent="0.55000000000000004">
      <c r="AF1095" s="259"/>
    </row>
    <row r="1096" spans="32:32" x14ac:dyDescent="0.55000000000000004">
      <c r="AF1096" s="259"/>
    </row>
    <row r="1097" spans="32:32" x14ac:dyDescent="0.55000000000000004">
      <c r="AF1097" s="259"/>
    </row>
  </sheetData>
  <mergeCells count="12">
    <mergeCell ref="G1082:H108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0"/>
  <sheetViews>
    <sheetView topLeftCell="A6" zoomScaleNormal="100" workbookViewId="0">
      <pane xSplit="1" ySplit="2" topLeftCell="B1065" activePane="bottomRight" state="frozen"/>
      <selection activeCell="A6" sqref="A6"/>
      <selection pane="topRight" activeCell="B6" sqref="B6"/>
      <selection pane="bottomLeft" activeCell="A8" sqref="A8"/>
      <selection pane="bottomRight" activeCell="A1075" sqref="A107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73"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73"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73" si="1840">+BA1036+1</f>
        <v>466</v>
      </c>
      <c r="BB1040" s="119">
        <v>1</v>
      </c>
      <c r="BC1040" s="26">
        <f t="shared" ref="BC1040:BC1045" si="1841">+BC1039+BB1040</f>
        <v>1674</v>
      </c>
      <c r="BD1040" s="217">
        <f t="shared" ref="BD1040:BD1073"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3" si="2217">+AF1072+AL1072+AR1072</f>
        <v>8790364</v>
      </c>
      <c r="AB1072" s="210">
        <f t="shared" ref="AB1072:AB1073" si="2218">+AH1072+AN1072+AT1072</f>
        <v>113965</v>
      </c>
      <c r="AC1072" s="211">
        <f t="shared" ref="AC1072:AC1073"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BR1073" si="2246">+AF1072</f>
        <v>460548</v>
      </c>
      <c r="BS1072">
        <f t="shared" ref="BS1072:BS1073" si="2247">+AH1072</f>
        <v>99432</v>
      </c>
      <c r="BT1072">
        <f t="shared" ref="BT1072:BT1073"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CC1073" si="2256">+AR1072</f>
        <v>8329008</v>
      </c>
      <c r="CD1072">
        <f t="shared" ref="CD1072" si="2257">+AT1072</f>
        <v>13742</v>
      </c>
      <c r="CE1072">
        <f t="shared" ref="CE1072:CE1073"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c r="B1074" s="219"/>
      <c r="C1074" s="142"/>
      <c r="D1074" s="261"/>
      <c r="E1074" s="135"/>
      <c r="F1074" s="135"/>
      <c r="G1074" s="135"/>
      <c r="H1074" s="123"/>
      <c r="I1074" s="135"/>
      <c r="J1074" s="123"/>
      <c r="K1074" s="41"/>
      <c r="L1074" s="134"/>
      <c r="M1074" s="219"/>
      <c r="N1074" s="123"/>
      <c r="O1074" s="123"/>
      <c r="P1074" s="135"/>
      <c r="Q1074" s="135"/>
      <c r="R1074" s="123"/>
      <c r="S1074" s="123"/>
      <c r="T1074" s="135"/>
      <c r="U1074" s="135"/>
      <c r="V1074" s="123"/>
      <c r="W1074" s="41"/>
      <c r="X1074" s="136"/>
      <c r="Y1074" s="4"/>
      <c r="Z1074" s="74"/>
      <c r="AA1074" s="210"/>
      <c r="AB1074" s="210"/>
      <c r="AC1074" s="211"/>
      <c r="AD1074" s="170"/>
      <c r="AE1074" s="222"/>
      <c r="AF1074" s="143"/>
      <c r="AG1074" s="171"/>
      <c r="AH1074" s="143"/>
      <c r="AI1074" s="171"/>
      <c r="AJ1074" s="172"/>
      <c r="AK1074" s="173"/>
      <c r="AL1074" s="143"/>
      <c r="AM1074" s="222"/>
      <c r="AN1074" s="143"/>
      <c r="AO1074" s="171"/>
      <c r="AP1074" s="174"/>
      <c r="AQ1074" s="173"/>
      <c r="AR1074" s="143"/>
      <c r="AS1074" s="171"/>
      <c r="AT1074" s="143"/>
      <c r="AU1074" s="171"/>
      <c r="AV1074" s="175"/>
      <c r="AW1074" s="217"/>
      <c r="AX1074" s="216"/>
      <c r="AY1074" s="5"/>
      <c r="AZ1074" s="217"/>
      <c r="BA1074" s="217"/>
      <c r="BB1074" s="119"/>
      <c r="BC1074" s="26"/>
      <c r="BD1074" s="217"/>
      <c r="BE1074" s="209"/>
      <c r="BF1074" s="120"/>
      <c r="BG1074" s="120"/>
      <c r="BH1074" s="209"/>
      <c r="BI1074" s="120"/>
      <c r="BJ1074" s="1"/>
      <c r="BN1074" s="1"/>
      <c r="BQ1074" s="167"/>
      <c r="BX1074" s="167"/>
      <c r="CB1074" s="167"/>
      <c r="CF1074" s="216"/>
      <c r="CI1074" s="167"/>
      <c r="CL1074" s="167"/>
      <c r="CN1074" s="1"/>
      <c r="CO1074" s="253"/>
      <c r="CP1074" s="1"/>
      <c r="CQ1074" s="254"/>
      <c r="CR1074" s="167"/>
    </row>
    <row r="1075" spans="1:99" ht="18" customHeight="1" x14ac:dyDescent="0.55000000000000004">
      <c r="A1075" s="167"/>
      <c r="B1075" s="219"/>
      <c r="C1075" s="142"/>
      <c r="D1075" s="261"/>
      <c r="E1075" s="135"/>
      <c r="F1075" s="135"/>
      <c r="G1075" s="135"/>
      <c r="H1075" s="123"/>
      <c r="I1075" s="135"/>
      <c r="J1075" s="123"/>
      <c r="K1075" s="41"/>
      <c r="L1075" s="134"/>
      <c r="M1075" s="219"/>
      <c r="N1075" s="123"/>
      <c r="O1075" s="123"/>
      <c r="P1075" s="135"/>
      <c r="Q1075" s="135"/>
      <c r="R1075" s="123"/>
      <c r="S1075" s="123"/>
      <c r="T1075" s="135"/>
      <c r="U1075" s="135"/>
      <c r="V1075" s="123"/>
      <c r="W1075" s="41"/>
      <c r="X1075" s="136"/>
      <c r="Y1075" s="4"/>
      <c r="Z1075" s="74"/>
      <c r="AA1075" s="210"/>
      <c r="AB1075" s="210"/>
      <c r="AC1075" s="211"/>
      <c r="AD1075" s="170"/>
      <c r="AE1075" s="222"/>
      <c r="AF1075" s="143"/>
      <c r="AG1075" s="171"/>
      <c r="AH1075" s="143"/>
      <c r="AI1075" s="171"/>
      <c r="AJ1075" s="172"/>
      <c r="AK1075" s="173"/>
      <c r="AL1075" s="143"/>
      <c r="AM1075" s="222"/>
      <c r="AN1075" s="143"/>
      <c r="AO1075" s="171"/>
      <c r="AP1075" s="174"/>
      <c r="AQ1075" s="173"/>
      <c r="AR1075" s="143"/>
      <c r="AS1075" s="171"/>
      <c r="AT1075" s="143"/>
      <c r="AU1075" s="171"/>
      <c r="AV1075" s="175"/>
      <c r="AW1075" s="217"/>
      <c r="AX1075" s="216"/>
      <c r="AY1075" s="5"/>
      <c r="AZ1075" s="217"/>
      <c r="BA1075" s="217"/>
      <c r="BB1075" s="119"/>
      <c r="BC1075" s="26"/>
      <c r="BD1075" s="217"/>
      <c r="BE1075" s="209"/>
      <c r="BF1075" s="120"/>
      <c r="BG1075" s="120"/>
      <c r="BH1075" s="209"/>
      <c r="BI1075" s="120"/>
      <c r="BJ1075" s="1"/>
      <c r="BN1075" s="1"/>
      <c r="BQ1075" s="167"/>
      <c r="BX1075" s="167"/>
      <c r="CB1075" s="167"/>
      <c r="CF1075" s="216"/>
      <c r="CI1075" s="167"/>
      <c r="CL1075" s="167"/>
      <c r="CN1075" s="1"/>
      <c r="CO1075" s="253"/>
      <c r="CP1075" s="1"/>
      <c r="CQ1075" s="254"/>
      <c r="CR1075" s="167"/>
    </row>
    <row r="1076" spans="1:99" ht="18" customHeight="1" x14ac:dyDescent="0.55000000000000004">
      <c r="A1076" s="167"/>
      <c r="B1076" s="219"/>
      <c r="C1076" s="142"/>
      <c r="D1076" s="261"/>
      <c r="E1076" s="135"/>
      <c r="F1076" s="135"/>
      <c r="G1076" s="135"/>
      <c r="H1076" s="123"/>
      <c r="I1076" s="135"/>
      <c r="J1076" s="123"/>
      <c r="K1076" s="41"/>
      <c r="L1076" s="134"/>
      <c r="M1076" s="219"/>
      <c r="N1076" s="123"/>
      <c r="O1076" s="123"/>
      <c r="P1076" s="135"/>
      <c r="Q1076" s="135"/>
      <c r="R1076" s="123"/>
      <c r="S1076" s="123"/>
      <c r="T1076" s="135"/>
      <c r="U1076" s="135"/>
      <c r="V1076" s="123"/>
      <c r="W1076" s="41"/>
      <c r="X1076" s="136"/>
      <c r="Y1076" s="4"/>
      <c r="Z1076" s="74"/>
      <c r="AA1076" s="210"/>
      <c r="AB1076" s="210"/>
      <c r="AC1076" s="211"/>
      <c r="AD1076" s="170"/>
      <c r="AE1076" s="222"/>
      <c r="AF1076" s="143"/>
      <c r="AG1076" s="171"/>
      <c r="AH1076" s="143"/>
      <c r="AI1076" s="171"/>
      <c r="AJ1076" s="172"/>
      <c r="AK1076" s="173"/>
      <c r="AL1076" s="143"/>
      <c r="AM1076" s="222"/>
      <c r="AN1076" s="143"/>
      <c r="AO1076" s="171"/>
      <c r="AP1076" s="174"/>
      <c r="AQ1076" s="173"/>
      <c r="AR1076" s="143"/>
      <c r="AS1076" s="171"/>
      <c r="AT1076" s="143"/>
      <c r="AU1076" s="171"/>
      <c r="AV1076" s="175"/>
      <c r="AW1076" s="217"/>
      <c r="AX1076" s="216"/>
      <c r="AY1076" s="5"/>
      <c r="AZ1076" s="217"/>
      <c r="BA1076" s="217"/>
      <c r="BB1076" s="119"/>
      <c r="BC1076" s="26"/>
      <c r="BD1076" s="217"/>
      <c r="BE1076" s="209"/>
      <c r="BF1076" s="120"/>
      <c r="BG1076" s="120"/>
      <c r="BH1076" s="209"/>
      <c r="BI1076" s="120"/>
      <c r="BJ1076" s="1"/>
      <c r="BN1076" s="1"/>
      <c r="BQ1076" s="167"/>
      <c r="BX1076" s="167"/>
      <c r="CB1076" s="167"/>
      <c r="CF1076" s="216"/>
      <c r="CI1076" s="167"/>
      <c r="CL1076" s="167"/>
      <c r="CN1076" s="1"/>
      <c r="CO1076" s="253"/>
      <c r="CP1076" s="1"/>
      <c r="CQ1076" s="254"/>
      <c r="CR1076" s="167"/>
    </row>
    <row r="1077" spans="1:99" ht="18" customHeight="1" x14ac:dyDescent="0.55000000000000004">
      <c r="A1077" s="167"/>
      <c r="B1077" s="219"/>
      <c r="C1077" s="142"/>
      <c r="D1077" s="261"/>
      <c r="E1077" s="135"/>
      <c r="F1077" s="135"/>
      <c r="G1077" s="135"/>
      <c r="H1077" s="123"/>
      <c r="I1077" s="135"/>
      <c r="J1077" s="123"/>
      <c r="K1077" s="41"/>
      <c r="L1077" s="134"/>
      <c r="M1077" s="219"/>
      <c r="N1077" s="123"/>
      <c r="O1077" s="123"/>
      <c r="P1077" s="135"/>
      <c r="Q1077" s="135"/>
      <c r="R1077" s="123"/>
      <c r="S1077" s="123"/>
      <c r="T1077" s="135"/>
      <c r="U1077" s="135"/>
      <c r="V1077" s="123"/>
      <c r="W1077" s="41"/>
      <c r="X1077" s="136"/>
      <c r="Y1077" s="4"/>
      <c r="Z1077" s="74"/>
      <c r="AA1077" s="210"/>
      <c r="AB1077" s="210"/>
      <c r="AC1077" s="211"/>
      <c r="AD1077" s="170"/>
      <c r="AE1077" s="222"/>
      <c r="AF1077" s="143"/>
      <c r="AG1077" s="171"/>
      <c r="AH1077" s="143"/>
      <c r="AI1077" s="171"/>
      <c r="AJ1077" s="172"/>
      <c r="AK1077" s="173"/>
      <c r="AL1077" s="143"/>
      <c r="AM1077" s="171"/>
      <c r="AN1077" s="143"/>
      <c r="AO1077" s="171"/>
      <c r="AP1077" s="174"/>
      <c r="AQ1077" s="173"/>
      <c r="AR1077" s="143"/>
      <c r="AS1077" s="171"/>
      <c r="AT1077" s="143"/>
      <c r="AU1077" s="171"/>
      <c r="AV1077" s="175"/>
      <c r="AW1077" s="217"/>
      <c r="AX1077" s="216"/>
      <c r="AY1077" s="5"/>
      <c r="AZ1077" s="217"/>
      <c r="BA1077" s="217"/>
      <c r="BB1077" s="119"/>
      <c r="BC1077" s="26"/>
      <c r="BD1077" s="217"/>
      <c r="BE1077" s="209"/>
      <c r="BF1077" s="120"/>
      <c r="BG1077" s="120"/>
      <c r="BH1077" s="209"/>
      <c r="BI1077" s="120"/>
      <c r="BJ1077" s="1"/>
      <c r="BN1077" s="1"/>
      <c r="BQ1077" s="167"/>
      <c r="BX1077" s="167"/>
      <c r="CB1077" s="167"/>
      <c r="CE1077">
        <f>+AV1077</f>
        <v>0</v>
      </c>
      <c r="CF1077" s="216"/>
      <c r="CI1077" s="167"/>
      <c r="CL1077" s="167"/>
      <c r="CN1077" s="1"/>
      <c r="CO1077" s="253"/>
      <c r="CP1077" s="1"/>
      <c r="CQ1077" s="254"/>
      <c r="CR1077" s="167"/>
    </row>
    <row r="1078" spans="1:99" ht="18" customHeight="1" x14ac:dyDescent="0.55000000000000004">
      <c r="A1078" s="167"/>
      <c r="B1078" s="219"/>
      <c r="C1078" s="142"/>
      <c r="D1078" s="142"/>
      <c r="E1078" s="135"/>
      <c r="F1078" s="135"/>
      <c r="G1078" s="135"/>
      <c r="H1078" s="123"/>
      <c r="I1078" s="135"/>
      <c r="J1078" s="123"/>
      <c r="K1078" s="41"/>
      <c r="L1078" s="134"/>
      <c r="M1078" s="135"/>
      <c r="N1078" s="123"/>
      <c r="O1078" s="123"/>
      <c r="P1078" s="135"/>
      <c r="Q1078" s="135"/>
      <c r="R1078" s="123"/>
      <c r="S1078" s="123"/>
      <c r="T1078" s="135"/>
      <c r="U1078" s="135"/>
      <c r="V1078" s="123"/>
      <c r="W1078" s="41"/>
      <c r="X1078" s="136"/>
      <c r="Y1078" s="4"/>
      <c r="Z1078" s="74"/>
      <c r="AA1078" s="210"/>
      <c r="AB1078" s="210"/>
      <c r="AC1078" s="211"/>
      <c r="AD1078" s="170"/>
      <c r="AE1078" s="222"/>
      <c r="AF1078" s="143"/>
      <c r="AG1078" s="171"/>
      <c r="AH1078" s="143"/>
      <c r="AI1078" s="171"/>
      <c r="AJ1078" s="172"/>
      <c r="AK1078" s="173"/>
      <c r="AL1078" s="143"/>
      <c r="AM1078" s="171"/>
      <c r="AN1078" s="143"/>
      <c r="AO1078" s="171"/>
      <c r="AP1078" s="174"/>
      <c r="AQ1078" s="173"/>
      <c r="AR1078" s="143"/>
      <c r="AS1078" s="171"/>
      <c r="AT1078" s="143"/>
      <c r="AU1078" s="171"/>
      <c r="AV1078" s="175"/>
      <c r="AW1078" s="217"/>
      <c r="AX1078" s="216"/>
      <c r="AY1078" s="5"/>
      <c r="AZ1078" s="217"/>
      <c r="BA1078" s="217"/>
      <c r="BB1078" s="119"/>
      <c r="BC1078" s="26"/>
      <c r="BD1078" s="217"/>
      <c r="BE1078" s="209"/>
      <c r="BF1078" s="120"/>
      <c r="BG1078" s="120"/>
      <c r="BH1078" s="209"/>
      <c r="BI1078" s="120"/>
      <c r="BJ1078" s="1"/>
      <c r="BN1078" s="1"/>
      <c r="BQ1078" s="167"/>
      <c r="BX1078" s="167"/>
      <c r="CB1078" s="167"/>
      <c r="CI1078" s="167"/>
      <c r="CL1078" s="167"/>
      <c r="CN1078" s="1"/>
      <c r="CO1078" s="253"/>
      <c r="CP1078" s="1"/>
      <c r="CQ1078" s="254"/>
      <c r="CR1078" s="167"/>
    </row>
    <row r="1079" spans="1:99" ht="7" customHeight="1" thickBot="1" x14ac:dyDescent="0.6">
      <c r="A1079" s="65"/>
      <c r="B1079" s="134"/>
      <c r="C1079" s="142"/>
      <c r="D1079" s="135"/>
      <c r="E1079" s="135"/>
      <c r="F1079" s="135"/>
      <c r="G1079" s="135"/>
      <c r="H1079" s="123"/>
      <c r="I1079" s="135"/>
      <c r="J1079" s="123"/>
      <c r="K1079" s="136"/>
      <c r="L1079" s="134"/>
      <c r="M1079" s="135"/>
      <c r="N1079" s="123"/>
      <c r="O1079" s="123"/>
      <c r="P1079" s="135"/>
      <c r="Q1079" s="135"/>
      <c r="R1079" s="123"/>
      <c r="S1079" s="123"/>
      <c r="T1079" s="135"/>
      <c r="U1079" s="135"/>
      <c r="V1079" s="123"/>
      <c r="W1079" s="41"/>
      <c r="X1079" s="136"/>
      <c r="Z1079" s="65"/>
      <c r="AA1079" s="63"/>
      <c r="AB1079" s="63"/>
      <c r="AC1079" s="63"/>
      <c r="AD1079" s="170"/>
      <c r="AE1079" s="222"/>
      <c r="AF1079" s="143"/>
      <c r="AG1079" s="171"/>
      <c r="AH1079" s="143"/>
      <c r="AI1079" s="171"/>
      <c r="AJ1079" s="172"/>
      <c r="AK1079" s="173"/>
      <c r="AL1079" s="143"/>
      <c r="AM1079" s="171"/>
      <c r="AN1079" s="143"/>
      <c r="AO1079" s="171"/>
      <c r="AP1079" s="174"/>
      <c r="AQ1079" s="173"/>
      <c r="AR1079" s="143"/>
      <c r="AS1079" s="171"/>
      <c r="AT1079" s="143"/>
      <c r="AU1079" s="171"/>
      <c r="AV1079" s="175"/>
    </row>
    <row r="1080" spans="1:99" x14ac:dyDescent="0.55000000000000004">
      <c r="B1080" s="44"/>
      <c r="C1080" s="44"/>
      <c r="D1080" s="44"/>
      <c r="E1080" s="44"/>
      <c r="F1080" s="44"/>
      <c r="G1080" s="44"/>
      <c r="H1080" s="44"/>
      <c r="I1080" s="44"/>
      <c r="J1080" s="44"/>
      <c r="K1080" s="44"/>
      <c r="L1080" s="44"/>
      <c r="M1080" s="44"/>
      <c r="N1080" s="44"/>
      <c r="O1080" s="44"/>
      <c r="P1080" s="44"/>
      <c r="Q1080" s="44"/>
      <c r="R1080" s="44"/>
      <c r="S1080" s="44"/>
      <c r="T1080" s="44"/>
      <c r="U1080" s="44"/>
      <c r="V1080" s="44"/>
      <c r="W1080" s="44"/>
      <c r="X1080" s="44"/>
      <c r="Y1080" s="44"/>
      <c r="AE1080">
        <f>SUM(AD443:AD448)</f>
        <v>190</v>
      </c>
      <c r="AY1080" s="44" t="s">
        <v>474</v>
      </c>
      <c r="BB1080" s="44" t="s">
        <v>473</v>
      </c>
      <c r="BV1080">
        <f>SUM(BV442:BV1079)</f>
        <v>450502</v>
      </c>
    </row>
    <row r="1081" spans="1:99" x14ac:dyDescent="0.55000000000000004">
      <c r="B1081">
        <f>SUM(B554:B584)</f>
        <v>832</v>
      </c>
      <c r="AA1081" s="263">
        <f>+AA881-AA880</f>
        <v>82409</v>
      </c>
      <c r="AE1081">
        <f>SUM(AD797:AD1078)</f>
        <v>381531</v>
      </c>
      <c r="AG1081">
        <f>40317-40254</f>
        <v>63</v>
      </c>
      <c r="AI1081" s="236">
        <f>SUM(AI189:AI558)</f>
        <v>205</v>
      </c>
      <c r="AJ1081">
        <f>SUM(AI797:AI1078)</f>
        <v>10029</v>
      </c>
      <c r="AK1081">
        <f>SUM(AK907:AK1077)</f>
        <v>727</v>
      </c>
      <c r="AR1081" s="44">
        <f>SUM(AQ1063:AQ1069)</f>
        <v>103468</v>
      </c>
      <c r="AT1081" s="44">
        <f>SUM(AU1063:AU1069)</f>
        <v>285</v>
      </c>
      <c r="AU1081">
        <f>SUM(AU889:AU918)</f>
        <v>4396</v>
      </c>
      <c r="AV1081">
        <f>SUM(AU854:AU1078)</f>
        <v>13560</v>
      </c>
      <c r="AY1081" s="44">
        <f>SUM(AY359:AY413)</f>
        <v>69</v>
      </c>
      <c r="BB1081" s="44">
        <f>SUM(BB374:BB413)</f>
        <v>941</v>
      </c>
    </row>
    <row r="1082" spans="1:99" x14ac:dyDescent="0.55000000000000004">
      <c r="L1082">
        <f>SUM(L97:L1081)</f>
        <v>1423638</v>
      </c>
      <c r="P1082">
        <f>SUM(P97:P1081)</f>
        <v>57229</v>
      </c>
      <c r="AD1082">
        <f>SUM(AD188:AD194)</f>
        <v>82</v>
      </c>
      <c r="AG1082">
        <f>840+40254</f>
        <v>41094</v>
      </c>
      <c r="AJ1082">
        <f>SUM(AI797:AI827)</f>
        <v>7081</v>
      </c>
      <c r="AV1082">
        <f>SUM(AU797:AU827)</f>
        <v>0</v>
      </c>
      <c r="AY1082" s="44" t="s">
        <v>685</v>
      </c>
    </row>
    <row r="1083" spans="1:99" ht="15" customHeight="1" x14ac:dyDescent="0.55000000000000004">
      <c r="A1083" s="119"/>
      <c r="D1083">
        <f>SUM(B229:B259)</f>
        <v>435</v>
      </c>
      <c r="Z1083" s="119"/>
      <c r="AA1083" s="119"/>
      <c r="AB1083" s="119"/>
      <c r="AC1083" s="119"/>
      <c r="AJ1083">
        <f>SUM(AI828:AI857)</f>
        <v>1483</v>
      </c>
      <c r="AV1083">
        <f>SUM(AU828:AU857)</f>
        <v>12</v>
      </c>
      <c r="AY1083" s="44">
        <f>SUM(AY581:AY1079)</f>
        <v>13220</v>
      </c>
    </row>
    <row r="1084" spans="1:99" x14ac:dyDescent="0.55000000000000004">
      <c r="AB1084" s="44" t="s">
        <v>827</v>
      </c>
      <c r="AD1084" s="44">
        <f>SUM(AD810:AD816)</f>
        <v>17671</v>
      </c>
      <c r="AH1084" s="4">
        <f>SUM(AD797:AD827)</f>
        <v>206192</v>
      </c>
      <c r="AI1084" s="5" t="s">
        <v>949</v>
      </c>
      <c r="AJ1084" s="4">
        <f>SUM(AI797:AI827)</f>
        <v>7081</v>
      </c>
      <c r="AN1084" s="227">
        <f>SUM(AK797:AK827)</f>
        <v>1</v>
      </c>
      <c r="AO1084" s="231" t="s">
        <v>949</v>
      </c>
      <c r="AP1084" s="227">
        <f>SUM(AO797:AO827)</f>
        <v>0</v>
      </c>
      <c r="AT1084" s="26">
        <f>SUM(AQ797:AQ827)</f>
        <v>2905</v>
      </c>
      <c r="AU1084" s="218" t="s">
        <v>949</v>
      </c>
      <c r="AV1084" s="26">
        <f>SUM(AU797:AU827)</f>
        <v>0</v>
      </c>
    </row>
    <row r="1085" spans="1:99" x14ac:dyDescent="0.55000000000000004">
      <c r="AH1085" s="4">
        <f>SUM(AD828:AD857)</f>
        <v>44357</v>
      </c>
      <c r="AI1085" s="5" t="s">
        <v>948</v>
      </c>
      <c r="AJ1085" s="4">
        <f>SUM(AI828:AI857)</f>
        <v>1483</v>
      </c>
      <c r="AN1085" s="227">
        <f>SUM(AK828:AK857)</f>
        <v>0</v>
      </c>
      <c r="AO1085" s="231" t="s">
        <v>948</v>
      </c>
      <c r="AP1085" s="227">
        <f>SUM(AO828:AO857)</f>
        <v>0</v>
      </c>
      <c r="AT1085" s="26">
        <f>SUM(AQ828:AQ857)</f>
        <v>92489</v>
      </c>
      <c r="AU1085" s="218" t="s">
        <v>948</v>
      </c>
      <c r="AV1085" s="26">
        <f>SUM(AU828:AU857)</f>
        <v>12</v>
      </c>
    </row>
    <row r="1086" spans="1:99" x14ac:dyDescent="0.55000000000000004">
      <c r="AH1086" s="4">
        <f>SUM(AD858:AD888)</f>
        <v>1728</v>
      </c>
      <c r="AI1086" s="5" t="s">
        <v>914</v>
      </c>
      <c r="AJ1086" s="4">
        <f>SUM(AI858:AI888)</f>
        <v>70</v>
      </c>
      <c r="AN1086" s="227">
        <f>SUM(AK858:AK888)</f>
        <v>1</v>
      </c>
      <c r="AO1086" s="231" t="s">
        <v>914</v>
      </c>
      <c r="AP1086" s="227">
        <f>SUM(AO858:AO888)</f>
        <v>0</v>
      </c>
      <c r="AT1086" s="26">
        <f>SUM(AQ858:AQ888)</f>
        <v>1917100</v>
      </c>
      <c r="AU1086" s="218" t="s">
        <v>914</v>
      </c>
      <c r="AV1086" s="26">
        <f>SUM(AU858:AU888)</f>
        <v>1390</v>
      </c>
    </row>
    <row r="1087" spans="1:99" x14ac:dyDescent="0.55000000000000004">
      <c r="AH1087" s="4">
        <f>SUM(AD889:AD918)</f>
        <v>5667</v>
      </c>
      <c r="AI1087" s="5" t="s">
        <v>947</v>
      </c>
      <c r="AJ1087" s="4">
        <f>SUM(AI889:AI918)</f>
        <v>23</v>
      </c>
      <c r="AN1087" s="227">
        <f>SUM(AK889:AK918)</f>
        <v>181</v>
      </c>
      <c r="AO1087" s="231" t="s">
        <v>947</v>
      </c>
      <c r="AP1087" s="227">
        <f>SUM(AO889:AO918)</f>
        <v>0</v>
      </c>
      <c r="AT1087" s="26">
        <f>SUM(AQ889:AQ918)</f>
        <v>1734300</v>
      </c>
      <c r="AU1087" s="218" t="s">
        <v>947</v>
      </c>
      <c r="AV1087" s="26">
        <f>SUM(AU889:AU918)</f>
        <v>4396</v>
      </c>
    </row>
    <row r="1088" spans="1:99" x14ac:dyDescent="0.55000000000000004">
      <c r="AH1088" s="4">
        <f>SUM(AD919:AD949)</f>
        <v>17832</v>
      </c>
      <c r="AI1088" s="5" t="s">
        <v>966</v>
      </c>
      <c r="AJ1088" s="4">
        <f>SUM(AI919:AI949)</f>
        <v>102</v>
      </c>
      <c r="AN1088" s="227">
        <f>SUM(AK919:AK949)</f>
        <v>527</v>
      </c>
      <c r="AO1088" s="231" t="s">
        <v>966</v>
      </c>
      <c r="AP1088" s="227">
        <f>SUM(AO919:AO949)</f>
        <v>6</v>
      </c>
      <c r="AT1088" s="26">
        <f>SUM(AQ919:AQ949)</f>
        <v>820902</v>
      </c>
      <c r="AU1088" s="218" t="s">
        <v>966</v>
      </c>
      <c r="AV1088" s="26">
        <f>SUM(AU919:AU949)</f>
        <v>2276</v>
      </c>
    </row>
    <row r="1089" spans="34:48" x14ac:dyDescent="0.55000000000000004">
      <c r="AH1089" s="4">
        <f>SUM(AD950:AD980)</f>
        <v>29892</v>
      </c>
      <c r="AI1089" s="5" t="s">
        <v>978</v>
      </c>
      <c r="AJ1089" s="4">
        <f>SUM(AI950:AI980)</f>
        <v>187</v>
      </c>
      <c r="AN1089" s="227">
        <f>SUM(AK950:AK980)</f>
        <v>2</v>
      </c>
      <c r="AO1089" s="231" t="s">
        <v>978</v>
      </c>
      <c r="AP1089" s="227">
        <f>SUM(AO950:AO980)</f>
        <v>0</v>
      </c>
      <c r="AT1089" s="26">
        <f>SUM(AQ950:AQ980)</f>
        <v>719844</v>
      </c>
      <c r="AU1089" s="218" t="s">
        <v>978</v>
      </c>
      <c r="AV1089" s="26">
        <f>SUM(AU950:AU980)</f>
        <v>987</v>
      </c>
    </row>
    <row r="1090" spans="34:48" x14ac:dyDescent="0.55000000000000004">
      <c r="AH1090" s="4">
        <f>SUM(AD981:AD1010)</f>
        <v>28866</v>
      </c>
      <c r="AI1090" s="5" t="s">
        <v>979</v>
      </c>
      <c r="AJ1090" s="4">
        <f>SUM(AI981:AI1010)</f>
        <v>471</v>
      </c>
      <c r="AN1090" s="227">
        <f>SUM(AK981:AK1010)</f>
        <v>0</v>
      </c>
      <c r="AO1090" s="231" t="s">
        <v>979</v>
      </c>
      <c r="AP1090" s="227">
        <f>SUM(AO981:AO1010)</f>
        <v>0</v>
      </c>
      <c r="AT1090" s="26">
        <f>SUM(AQ981:AQ1010)</f>
        <v>1153371</v>
      </c>
      <c r="AU1090" s="218" t="s">
        <v>979</v>
      </c>
      <c r="AV1090"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48"/>
  <sheetViews>
    <sheetView zoomScale="115" zoomScaleNormal="115" workbookViewId="0">
      <pane xSplit="3" ySplit="1" topLeftCell="D828" activePane="bottomRight" state="frozen"/>
      <selection pane="topRight" activeCell="C1" sqref="C1"/>
      <selection pane="bottomLeft" activeCell="A2" sqref="A2"/>
      <selection pane="bottomRight" activeCell="D836" sqref="D83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9"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9"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9"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9"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9" s="100" customFormat="1" ht="17.5" customHeight="1" x14ac:dyDescent="0.55000000000000004">
      <c r="B837" s="265"/>
      <c r="C837" s="114"/>
      <c r="J837" s="265"/>
      <c r="AG837" s="266"/>
      <c r="AH837" s="114"/>
      <c r="AI837" s="267"/>
      <c r="AJ837" s="267"/>
      <c r="AL837" s="267"/>
    </row>
    <row r="838" spans="2:39" s="100" customFormat="1" ht="17.5" customHeight="1" x14ac:dyDescent="0.55000000000000004">
      <c r="B838" s="265"/>
      <c r="C838" s="114"/>
      <c r="J838" s="265"/>
      <c r="AG838" s="266"/>
      <c r="AH838" s="114"/>
      <c r="AI838" s="267"/>
      <c r="AJ838" s="267"/>
      <c r="AL838" s="267"/>
    </row>
    <row r="839" spans="2:39" ht="17.5" customHeight="1" x14ac:dyDescent="0.55000000000000004">
      <c r="B839" s="242"/>
      <c r="C839" s="1"/>
      <c r="E839" s="258"/>
      <c r="J839" s="242"/>
      <c r="AH839" s="1"/>
      <c r="AI839" s="243"/>
      <c r="AJ839" s="243"/>
    </row>
    <row r="840" spans="2:39" x14ac:dyDescent="0.55000000000000004">
      <c r="B840" s="219"/>
      <c r="C840" s="1"/>
      <c r="AH840" s="249">
        <v>1</v>
      </c>
    </row>
    <row r="841" spans="2:39" s="241" customFormat="1" ht="5" customHeight="1" x14ac:dyDescent="0.55000000000000004">
      <c r="B841" s="240"/>
      <c r="C841" s="239"/>
      <c r="AG841" s="4"/>
    </row>
    <row r="842" spans="2:39" ht="5.5" customHeight="1" x14ac:dyDescent="0.55000000000000004">
      <c r="B842" s="4"/>
      <c r="C842" s="1"/>
    </row>
    <row r="843" spans="2:39" x14ac:dyDescent="0.55000000000000004">
      <c r="B843">
        <f>SUM(B2:B842)</f>
        <v>25371</v>
      </c>
      <c r="C843" s="1" t="s">
        <v>348</v>
      </c>
      <c r="D843" s="26">
        <f t="shared" ref="D843:J843" si="194">SUM(D2:D842)</f>
        <v>5191</v>
      </c>
      <c r="E843" s="26">
        <f t="shared" si="194"/>
        <v>6073</v>
      </c>
      <c r="F843" s="26">
        <f t="shared" si="194"/>
        <v>1861</v>
      </c>
      <c r="G843">
        <f t="shared" si="194"/>
        <v>1030</v>
      </c>
      <c r="H843">
        <f t="shared" si="194"/>
        <v>1774</v>
      </c>
      <c r="I843" s="26">
        <f t="shared" si="194"/>
        <v>2959</v>
      </c>
      <c r="J843" s="26">
        <f t="shared" si="194"/>
        <v>6483</v>
      </c>
      <c r="K843">
        <f t="shared" ref="K843:AF843" si="195">SUM(K2:K842)</f>
        <v>1295</v>
      </c>
      <c r="L843">
        <f t="shared" si="195"/>
        <v>16</v>
      </c>
      <c r="M843">
        <f t="shared" si="195"/>
        <v>211</v>
      </c>
      <c r="N843">
        <f t="shared" si="195"/>
        <v>109</v>
      </c>
      <c r="O843" s="26">
        <f t="shared" si="195"/>
        <v>523</v>
      </c>
      <c r="P843">
        <f t="shared" si="195"/>
        <v>22</v>
      </c>
      <c r="Q843">
        <f t="shared" si="195"/>
        <v>26</v>
      </c>
      <c r="R843">
        <f t="shared" si="195"/>
        <v>224</v>
      </c>
      <c r="S843">
        <f t="shared" si="195"/>
        <v>154</v>
      </c>
      <c r="T843">
        <f t="shared" si="195"/>
        <v>145</v>
      </c>
      <c r="U843">
        <f t="shared" si="195"/>
        <v>167</v>
      </c>
      <c r="V843">
        <f t="shared" si="195"/>
        <v>515</v>
      </c>
      <c r="W843">
        <f t="shared" si="195"/>
        <v>43</v>
      </c>
      <c r="X843">
        <f t="shared" si="195"/>
        <v>76</v>
      </c>
      <c r="Y843">
        <f t="shared" si="195"/>
        <v>306</v>
      </c>
      <c r="Z843">
        <f t="shared" si="195"/>
        <v>383</v>
      </c>
      <c r="AA843">
        <f t="shared" si="195"/>
        <v>1</v>
      </c>
      <c r="AB843">
        <f t="shared" si="195"/>
        <v>609</v>
      </c>
      <c r="AC843">
        <f t="shared" si="195"/>
        <v>76</v>
      </c>
      <c r="AD843">
        <f t="shared" si="195"/>
        <v>904</v>
      </c>
      <c r="AF843">
        <f t="shared" si="195"/>
        <v>670</v>
      </c>
      <c r="AM843" s="243"/>
    </row>
    <row r="844" spans="2:39" x14ac:dyDescent="0.55000000000000004">
      <c r="C844" s="1"/>
    </row>
    <row r="845" spans="2:39" ht="5" customHeight="1" x14ac:dyDescent="0.55000000000000004">
      <c r="C845" s="1"/>
    </row>
    <row r="848" spans="2:39" x14ac:dyDescent="0.55000000000000004">
      <c r="B848" s="219"/>
      <c r="K84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4" zoomScale="55" zoomScaleNormal="55" workbookViewId="0">
      <selection activeCell="T13" sqref="T13"/>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83"/>
  <sheetViews>
    <sheetView topLeftCell="A2" workbookViewId="0">
      <pane xSplit="2" ySplit="2" topLeftCell="C871" activePane="bottomRight" state="frozen"/>
      <selection activeCell="O24" sqref="O24"/>
      <selection pane="topRight" activeCell="O24" sqref="O24"/>
      <selection pane="bottomLeft" activeCell="O24" sqref="O24"/>
      <selection pane="bottomRight" activeCell="O879" sqref="O87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78" si="345">+A804+1</f>
        <v>807</v>
      </c>
      <c r="B805" s="228"/>
      <c r="C805" s="44"/>
      <c r="D805" t="s">
        <v>333</v>
      </c>
      <c r="E805">
        <v>24</v>
      </c>
      <c r="F805">
        <f t="shared" ref="F805:F878"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B879" s="228"/>
      <c r="C879" s="44"/>
      <c r="G879" s="1"/>
      <c r="H879" s="272"/>
      <c r="I879" s="227"/>
      <c r="J879" s="119"/>
      <c r="K879" s="232"/>
      <c r="L879" s="232"/>
      <c r="M879" s="4"/>
      <c r="N879" s="232"/>
      <c r="O879" s="273"/>
      <c r="P879" s="119"/>
      <c r="Q879" s="5"/>
      <c r="R879" s="248"/>
      <c r="S879" s="218"/>
      <c r="T879" s="233"/>
      <c r="U879" s="250"/>
      <c r="V879" s="4"/>
      <c r="W879" s="26"/>
      <c r="X879" s="233"/>
      <c r="Y879" s="4"/>
      <c r="Z879" s="230"/>
    </row>
    <row r="880" spans="1:26" ht="24" customHeight="1" x14ac:dyDescent="0.55000000000000004">
      <c r="B880" s="228"/>
      <c r="C880" s="44"/>
      <c r="G880" s="1"/>
      <c r="H880" s="119"/>
      <c r="I880" s="227"/>
      <c r="J880" s="119"/>
      <c r="K880" s="232"/>
      <c r="L880" s="271"/>
      <c r="M880" s="4"/>
      <c r="N880" s="232"/>
      <c r="O880" s="119"/>
      <c r="P880" s="119"/>
      <c r="Q880" s="5"/>
      <c r="R880" s="248"/>
      <c r="S880" s="218"/>
      <c r="T880" s="233"/>
      <c r="U880" s="250"/>
      <c r="V880" s="4"/>
      <c r="W880" s="26"/>
      <c r="X880" s="233"/>
      <c r="Y880" s="4"/>
      <c r="Z880" s="230"/>
    </row>
    <row r="881" spans="2:26" ht="24" customHeight="1" x14ac:dyDescent="0.55000000000000004">
      <c r="B881" s="228"/>
      <c r="C881" s="44"/>
      <c r="G881" s="1"/>
      <c r="H881" s="119"/>
      <c r="I881" s="227"/>
      <c r="J881" s="119"/>
      <c r="K881" s="232"/>
      <c r="L881" s="271"/>
      <c r="M881" s="4"/>
      <c r="N881" s="232"/>
      <c r="O881" s="119"/>
      <c r="P881" s="119"/>
      <c r="Q881" s="5"/>
      <c r="R881" s="248"/>
      <c r="S881" s="218"/>
      <c r="T881" s="233"/>
      <c r="U881" s="250"/>
      <c r="V881" s="4"/>
      <c r="W881" s="26"/>
      <c r="X881" s="233"/>
      <c r="Y881" s="4"/>
      <c r="Z881" s="230"/>
    </row>
    <row r="882" spans="2:26" x14ac:dyDescent="0.55000000000000004">
      <c r="B882" s="228"/>
      <c r="C882" s="44"/>
      <c r="G882" s="1"/>
      <c r="H882" s="44"/>
      <c r="J882" s="44"/>
      <c r="K882" s="256"/>
      <c r="L882" s="256"/>
      <c r="N882" s="256"/>
      <c r="O882" s="44"/>
      <c r="Q882" s="34"/>
      <c r="R882" s="257"/>
      <c r="S882" s="34"/>
      <c r="T882" s="44"/>
      <c r="U882" s="1"/>
    </row>
    <row r="883"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2022-12-03T07:14:42Z</dcterms:modified>
</cp:coreProperties>
</file>