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20210102上新電機\Desktop\一時保管\WEBUP用\"/>
    </mc:Choice>
  </mc:AlternateContent>
  <xr:revisionPtr revIDLastSave="0" documentId="13_ncr:1_{740CDCF2-0678-41AF-A372-943BEA032BED}" xr6:coauthVersionLast="47" xr6:coauthVersionMax="47" xr10:uidLastSave="{00000000-0000-0000-0000-000000000000}"/>
  <bookViews>
    <workbookView xWindow="-110" yWindow="-110" windowWidth="19420" windowHeight="9800" tabRatio="735"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1095" i="2" l="1"/>
  <c r="AE1095" i="2"/>
  <c r="AB1095" i="2"/>
  <c r="AA1095" i="2"/>
  <c r="Z1095" i="2"/>
  <c r="Y1095" i="2"/>
  <c r="X1095" i="2"/>
  <c r="W1095" i="2"/>
  <c r="I1095" i="2"/>
  <c r="Z899" i="6"/>
  <c r="Y899" i="6"/>
  <c r="V899" i="6"/>
  <c r="X899" i="6" s="1"/>
  <c r="U899" i="6"/>
  <c r="T899" i="6"/>
  <c r="S899" i="6"/>
  <c r="R899" i="6"/>
  <c r="N899" i="6"/>
  <c r="L899" i="6"/>
  <c r="K899" i="6"/>
  <c r="I899" i="6"/>
  <c r="W899" i="6" s="1"/>
  <c r="F899" i="6"/>
  <c r="A899" i="6"/>
  <c r="Z1094" i="5"/>
  <c r="Y1094" i="5"/>
  <c r="CU1094" i="5"/>
  <c r="CT1094" i="5"/>
  <c r="CS1094" i="5"/>
  <c r="CR1094" i="5"/>
  <c r="CQ1094" i="5"/>
  <c r="CP1094" i="5"/>
  <c r="CO1094" i="5"/>
  <c r="CN1094" i="5"/>
  <c r="CM1094" i="5"/>
  <c r="CL1094" i="5"/>
  <c r="CK1094" i="5"/>
  <c r="CJ1094" i="5"/>
  <c r="CI1094" i="5"/>
  <c r="CH1094" i="5"/>
  <c r="CG1094" i="5"/>
  <c r="CF1094" i="5"/>
  <c r="CE1094" i="5"/>
  <c r="CD1094" i="5"/>
  <c r="CC1094" i="5"/>
  <c r="CB1094" i="5"/>
  <c r="CA1094" i="5"/>
  <c r="BZ1094" i="5"/>
  <c r="BY1094" i="5"/>
  <c r="BX1094" i="5"/>
  <c r="BV1094" i="5"/>
  <c r="BW1094" i="5" s="1"/>
  <c r="BT1094" i="5"/>
  <c r="BS1094" i="5"/>
  <c r="BR1094" i="5"/>
  <c r="BQ1094" i="5"/>
  <c r="BM1094" i="5"/>
  <c r="BK1094" i="5" s="1"/>
  <c r="BL1094" i="5"/>
  <c r="BP1094" i="5" s="1"/>
  <c r="BH1094" i="5"/>
  <c r="BF1094" i="5"/>
  <c r="BE1094" i="5"/>
  <c r="BJ1094" i="5" s="1"/>
  <c r="BN1094" i="5" s="1"/>
  <c r="BD1094" i="5"/>
  <c r="BC1094" i="5"/>
  <c r="BA1094" i="5"/>
  <c r="AZ1094" i="5"/>
  <c r="AX1094" i="5"/>
  <c r="AW1094" i="5"/>
  <c r="AK857" i="7"/>
  <c r="AJ857" i="7"/>
  <c r="AH857" i="7"/>
  <c r="J857" i="7"/>
  <c r="B857" i="7" s="1"/>
  <c r="AL857" i="7" s="1"/>
  <c r="AI857" i="7" s="1"/>
  <c r="P1095" i="2"/>
  <c r="O1095" i="2"/>
  <c r="M1095" i="2"/>
  <c r="K1095" i="2"/>
  <c r="H1095" i="2"/>
  <c r="AC1094" i="5"/>
  <c r="AA1094" i="5"/>
  <c r="AB1094" i="5"/>
  <c r="AU1094" i="5"/>
  <c r="AS1094" i="5"/>
  <c r="AQ1094" i="5"/>
  <c r="AO1094" i="5"/>
  <c r="AM1094" i="5"/>
  <c r="AK1094" i="5"/>
  <c r="AI1094" i="5"/>
  <c r="AG1094" i="5"/>
  <c r="AD1094" i="5"/>
  <c r="AE1094" i="5" s="1"/>
  <c r="C1094" i="5"/>
  <c r="D1094" i="5" s="1"/>
  <c r="Z1093" i="5"/>
  <c r="CP1093" i="5" s="1"/>
  <c r="CR1093" i="5"/>
  <c r="CL1093" i="5"/>
  <c r="CI1093" i="5"/>
  <c r="CF1093" i="5"/>
  <c r="CE1093" i="5"/>
  <c r="CD1093" i="5"/>
  <c r="CC1093" i="5"/>
  <c r="CB1093" i="5"/>
  <c r="CA1093" i="5"/>
  <c r="BZ1093" i="5"/>
  <c r="BY1093" i="5"/>
  <c r="BX1093" i="5"/>
  <c r="BT1093" i="5"/>
  <c r="BS1093" i="5"/>
  <c r="BR1093" i="5"/>
  <c r="BQ1093" i="5"/>
  <c r="BM1093" i="5"/>
  <c r="BK1093" i="5" s="1"/>
  <c r="BL1093" i="5"/>
  <c r="BH1093" i="5"/>
  <c r="BF1093" i="5"/>
  <c r="BE1093" i="5"/>
  <c r="BJ1093" i="5" s="1"/>
  <c r="BN1093" i="5" s="1"/>
  <c r="AX1093" i="5"/>
  <c r="AC1093" i="5"/>
  <c r="AA1093" i="5"/>
  <c r="AB1093" i="5"/>
  <c r="W1094" i="2"/>
  <c r="X1094" i="2"/>
  <c r="Z1094" i="2"/>
  <c r="AA1094" i="2"/>
  <c r="AE1094" i="2"/>
  <c r="AF1094" i="2"/>
  <c r="P1094" i="2"/>
  <c r="BI1094" i="5" l="1"/>
  <c r="BG1094" i="5" s="1"/>
  <c r="BO1094" i="5"/>
  <c r="CN1093" i="5"/>
  <c r="AU1093" i="5"/>
  <c r="AS1093" i="5"/>
  <c r="CU1093" i="5" s="1"/>
  <c r="AQ1093" i="5"/>
  <c r="AO1093" i="5"/>
  <c r="AM1093" i="5"/>
  <c r="AK1093" i="5"/>
  <c r="AI1093" i="5"/>
  <c r="AG1093" i="5"/>
  <c r="CK1093" i="5" s="1"/>
  <c r="AD1093" i="5"/>
  <c r="AK856" i="7"/>
  <c r="AJ856" i="7"/>
  <c r="AH856" i="7"/>
  <c r="J856" i="7"/>
  <c r="B856" i="7" s="1"/>
  <c r="AL856" i="7" s="1"/>
  <c r="Y898" i="6"/>
  <c r="V898" i="6"/>
  <c r="U898" i="6"/>
  <c r="AK855" i="7"/>
  <c r="AJ855" i="7"/>
  <c r="AH855" i="7"/>
  <c r="J855" i="7"/>
  <c r="B855" i="7" s="1"/>
  <c r="AL855" i="7" s="1"/>
  <c r="AI855" i="7" s="1"/>
  <c r="CS1093" i="5" l="1"/>
  <c r="CG1093" i="5"/>
  <c r="CT1093" i="5"/>
  <c r="CH1093" i="5"/>
  <c r="CQ1093" i="5"/>
  <c r="CM1093" i="5"/>
  <c r="BV1093" i="5"/>
  <c r="CJ1093" i="5"/>
  <c r="CO1093" i="5"/>
  <c r="AI856" i="7"/>
  <c r="AF1093" i="2"/>
  <c r="AE1093" i="2"/>
  <c r="AA1093" i="2"/>
  <c r="Z1093" i="2"/>
  <c r="X1093" i="2"/>
  <c r="W1093" i="2"/>
  <c r="P1093" i="2"/>
  <c r="Z1092" i="5"/>
  <c r="CN1092" i="5" s="1"/>
  <c r="CR1092" i="5"/>
  <c r="CL1092" i="5"/>
  <c r="CI1092" i="5"/>
  <c r="CF1092" i="5"/>
  <c r="CE1092" i="5"/>
  <c r="CD1092" i="5"/>
  <c r="CC1092" i="5"/>
  <c r="CB1092" i="5"/>
  <c r="CA1092" i="5"/>
  <c r="BZ1092" i="5"/>
  <c r="BY1092" i="5"/>
  <c r="BX1092" i="5"/>
  <c r="BT1092" i="5"/>
  <c r="BS1092" i="5"/>
  <c r="BR1092" i="5"/>
  <c r="BQ1092" i="5"/>
  <c r="BM1092" i="5"/>
  <c r="BL1092" i="5"/>
  <c r="BH1092" i="5"/>
  <c r="BF1092" i="5"/>
  <c r="AX1092" i="5"/>
  <c r="AC1092" i="5"/>
  <c r="AB1092" i="5"/>
  <c r="AA1092" i="5"/>
  <c r="AU1092" i="5"/>
  <c r="CT1092" i="5" s="1"/>
  <c r="AS1092" i="5"/>
  <c r="CU1092" i="5" s="1"/>
  <c r="AQ1092" i="5"/>
  <c r="CS1092" i="5" s="1"/>
  <c r="AO1092" i="5"/>
  <c r="AM1092" i="5"/>
  <c r="AK1092" i="5"/>
  <c r="AI1092" i="5"/>
  <c r="CQ1092" i="5" s="1"/>
  <c r="AG1092" i="5"/>
  <c r="CK1092" i="5" s="1"/>
  <c r="AD1092" i="5"/>
  <c r="CO1092" i="5" s="1"/>
  <c r="CM1092" i="5" l="1"/>
  <c r="BV1092" i="5"/>
  <c r="BK1092" i="5"/>
  <c r="CG1092" i="5"/>
  <c r="CH1092" i="5"/>
  <c r="CJ1092" i="5"/>
  <c r="BE1092" i="5"/>
  <c r="BJ1092" i="5" s="1"/>
  <c r="BN1092" i="5" s="1"/>
  <c r="CP1092" i="5"/>
  <c r="Y897" i="6"/>
  <c r="V897" i="6"/>
  <c r="U897" i="6"/>
  <c r="Z1091" i="5"/>
  <c r="CP1091" i="5" s="1"/>
  <c r="CR1091" i="5"/>
  <c r="CL1091" i="5"/>
  <c r="CI1091" i="5"/>
  <c r="CH1091" i="5"/>
  <c r="CF1091" i="5"/>
  <c r="CE1091" i="5"/>
  <c r="CD1091" i="5"/>
  <c r="CC1091" i="5"/>
  <c r="CB1091" i="5"/>
  <c r="CA1091" i="5"/>
  <c r="BZ1091" i="5"/>
  <c r="BY1091" i="5"/>
  <c r="BX1091" i="5"/>
  <c r="BT1091" i="5"/>
  <c r="BS1091" i="5"/>
  <c r="BR1091" i="5"/>
  <c r="BQ1091" i="5"/>
  <c r="BM1091" i="5"/>
  <c r="BL1091" i="5"/>
  <c r="BH1091" i="5"/>
  <c r="BF1091" i="5"/>
  <c r="BE1091" i="5"/>
  <c r="BJ1091" i="5" s="1"/>
  <c r="BN1091" i="5" s="1"/>
  <c r="AX1091" i="5"/>
  <c r="AC1091" i="5"/>
  <c r="AA1091" i="5"/>
  <c r="AB1091" i="5"/>
  <c r="W1092" i="2"/>
  <c r="X1092" i="2"/>
  <c r="Z1092" i="2"/>
  <c r="AA1092" i="2"/>
  <c r="AE1092" i="2"/>
  <c r="AF1092" i="2"/>
  <c r="P1092" i="2"/>
  <c r="AK854" i="7"/>
  <c r="AJ854" i="7"/>
  <c r="AH854" i="7"/>
  <c r="J854" i="7"/>
  <c r="B854" i="7" s="1"/>
  <c r="AL854" i="7" s="1"/>
  <c r="Y896" i="6"/>
  <c r="V896" i="6"/>
  <c r="U896" i="6"/>
  <c r="AU1091" i="5"/>
  <c r="CT1091" i="5" s="1"/>
  <c r="AS1091" i="5"/>
  <c r="CU1091" i="5" s="1"/>
  <c r="AQ1091" i="5"/>
  <c r="CS1091" i="5" s="1"/>
  <c r="AO1091" i="5"/>
  <c r="AM1091" i="5"/>
  <c r="AK1091" i="5"/>
  <c r="AI1091" i="5"/>
  <c r="CM1091" i="5" s="1"/>
  <c r="AG1091" i="5"/>
  <c r="CK1091" i="5" s="1"/>
  <c r="AD1091" i="5"/>
  <c r="CO1091" i="5" s="1"/>
  <c r="Z1090" i="5"/>
  <c r="CP1090" i="5" s="1"/>
  <c r="W1091" i="2"/>
  <c r="X1091" i="2"/>
  <c r="Z1091" i="2"/>
  <c r="AA1091" i="2"/>
  <c r="AE1091" i="2"/>
  <c r="AF1091" i="2"/>
  <c r="P1091" i="2"/>
  <c r="AK853" i="7"/>
  <c r="AJ853" i="7"/>
  <c r="AH853" i="7"/>
  <c r="J853" i="7"/>
  <c r="B853" i="7" s="1"/>
  <c r="AL853" i="7" s="1"/>
  <c r="CR1090" i="5"/>
  <c r="CL1090" i="5"/>
  <c r="CI1090" i="5"/>
  <c r="CF1090" i="5"/>
  <c r="CE1090" i="5"/>
  <c r="CD1090" i="5"/>
  <c r="CC1090" i="5"/>
  <c r="CB1090" i="5"/>
  <c r="CA1090" i="5"/>
  <c r="BZ1090" i="5"/>
  <c r="BY1090" i="5"/>
  <c r="BX1090" i="5"/>
  <c r="BT1090" i="5"/>
  <c r="BS1090" i="5"/>
  <c r="BR1090" i="5"/>
  <c r="BQ1090" i="5"/>
  <c r="BM1090" i="5"/>
  <c r="BL1090" i="5"/>
  <c r="BH1090" i="5"/>
  <c r="BF1090" i="5"/>
  <c r="AX1090" i="5"/>
  <c r="AU1090" i="5"/>
  <c r="CT1090" i="5" s="1"/>
  <c r="AS1090" i="5"/>
  <c r="CU1090" i="5" s="1"/>
  <c r="AQ1090" i="5"/>
  <c r="CS1090" i="5" s="1"/>
  <c r="AO1090" i="5"/>
  <c r="AM1090" i="5"/>
  <c r="AK1090" i="5"/>
  <c r="AI1090" i="5"/>
  <c r="CQ1090" i="5" s="1"/>
  <c r="AG1090" i="5"/>
  <c r="CK1090" i="5" s="1"/>
  <c r="AD1090" i="5"/>
  <c r="CO1090" i="5" s="1"/>
  <c r="AC1090" i="5"/>
  <c r="AB1090" i="5"/>
  <c r="AA1090" i="5"/>
  <c r="Y895" i="6"/>
  <c r="V895" i="6"/>
  <c r="U895" i="6"/>
  <c r="CR1089" i="5"/>
  <c r="CL1089" i="5"/>
  <c r="CI1089" i="5"/>
  <c r="CF1089" i="5"/>
  <c r="CE1089" i="5"/>
  <c r="CD1089" i="5"/>
  <c r="CC1089" i="5"/>
  <c r="CB1089" i="5"/>
  <c r="CA1089" i="5"/>
  <c r="BZ1089" i="5"/>
  <c r="BY1089" i="5"/>
  <c r="BX1089" i="5"/>
  <c r="BT1089" i="5"/>
  <c r="BS1089" i="5"/>
  <c r="BR1089" i="5"/>
  <c r="BQ1089" i="5"/>
  <c r="BM1089" i="5"/>
  <c r="BL1089" i="5"/>
  <c r="BH1089" i="5"/>
  <c r="BF1089" i="5"/>
  <c r="AX1089" i="5"/>
  <c r="Z1089" i="5"/>
  <c r="CP1089" i="5" s="1"/>
  <c r="W1088" i="2"/>
  <c r="X1088" i="2"/>
  <c r="Z1088" i="2"/>
  <c r="AA1088" i="2"/>
  <c r="AE1088" i="2"/>
  <c r="AF1088" i="2"/>
  <c r="W1089" i="2"/>
  <c r="X1089" i="2"/>
  <c r="Z1089" i="2"/>
  <c r="AA1089" i="2"/>
  <c r="AE1089" i="2"/>
  <c r="AF1089" i="2"/>
  <c r="W1090" i="2"/>
  <c r="X1090" i="2"/>
  <c r="Z1090" i="2"/>
  <c r="AA1090" i="2"/>
  <c r="AE1090" i="2"/>
  <c r="AF1090" i="2"/>
  <c r="P1090" i="2"/>
  <c r="AA1089" i="5"/>
  <c r="AB1089" i="5"/>
  <c r="AU1089" i="5"/>
  <c r="CH1089" i="5" s="1"/>
  <c r="AS1089" i="5"/>
  <c r="CU1089" i="5" s="1"/>
  <c r="AQ1089" i="5"/>
  <c r="CG1089" i="5" s="1"/>
  <c r="AO1089" i="5"/>
  <c r="AM1089" i="5"/>
  <c r="AK1089" i="5"/>
  <c r="AI1089" i="5"/>
  <c r="CQ1089" i="5" s="1"/>
  <c r="AG1089" i="5"/>
  <c r="CK1089" i="5" s="1"/>
  <c r="AD1089" i="5"/>
  <c r="CO1089" i="5" s="1"/>
  <c r="AC1089" i="5"/>
  <c r="AK852" i="7"/>
  <c r="AJ852" i="7"/>
  <c r="AH852" i="7"/>
  <c r="J852" i="7"/>
  <c r="B852" i="7" s="1"/>
  <c r="AL852" i="7" s="1"/>
  <c r="AI852" i="7" s="1"/>
  <c r="Y894" i="6"/>
  <c r="V894" i="6"/>
  <c r="U894" i="6"/>
  <c r="Z1088" i="5"/>
  <c r="CN1088" i="5" s="1"/>
  <c r="AX1088" i="5"/>
  <c r="Y893" i="6"/>
  <c r="V893" i="6"/>
  <c r="U893" i="6"/>
  <c r="AK851" i="7"/>
  <c r="AJ851" i="7"/>
  <c r="AH851" i="7"/>
  <c r="J851" i="7"/>
  <c r="B851" i="7" s="1"/>
  <c r="AL851" i="7" s="1"/>
  <c r="CR1088" i="5"/>
  <c r="CL1088" i="5"/>
  <c r="CI1088" i="5"/>
  <c r="CF1088" i="5"/>
  <c r="CE1088" i="5"/>
  <c r="CD1088" i="5"/>
  <c r="CC1088" i="5"/>
  <c r="CB1088" i="5"/>
  <c r="CA1088" i="5"/>
  <c r="BZ1088" i="5"/>
  <c r="BY1088" i="5"/>
  <c r="BX1088" i="5"/>
  <c r="BT1088" i="5"/>
  <c r="BS1088" i="5"/>
  <c r="BR1088" i="5"/>
  <c r="BQ1088" i="5"/>
  <c r="BM1088" i="5"/>
  <c r="BL1088" i="5"/>
  <c r="BH1088" i="5"/>
  <c r="BF1088" i="5"/>
  <c r="AU1088" i="5"/>
  <c r="CT1088" i="5" s="1"/>
  <c r="AS1088" i="5"/>
  <c r="CU1088" i="5" s="1"/>
  <c r="AQ1088" i="5"/>
  <c r="CG1088" i="5" s="1"/>
  <c r="AO1088" i="5"/>
  <c r="AM1088" i="5"/>
  <c r="AK1088" i="5"/>
  <c r="AI1088" i="5"/>
  <c r="CM1088" i="5" s="1"/>
  <c r="AG1088" i="5"/>
  <c r="CK1088" i="5" s="1"/>
  <c r="AD1088" i="5"/>
  <c r="AC1088" i="5"/>
  <c r="AB1088" i="5"/>
  <c r="AA1088" i="5"/>
  <c r="P1089" i="2"/>
  <c r="Z1087" i="5"/>
  <c r="BE1087" i="5" s="1"/>
  <c r="BJ1087" i="5" s="1"/>
  <c r="BN1087" i="5" s="1"/>
  <c r="CR1087" i="5"/>
  <c r="CL1087" i="5"/>
  <c r="CI1087" i="5"/>
  <c r="CF1087" i="5"/>
  <c r="CE1087" i="5"/>
  <c r="CD1087" i="5"/>
  <c r="CC1087" i="5"/>
  <c r="CB1087" i="5"/>
  <c r="CA1087" i="5"/>
  <c r="BZ1087" i="5"/>
  <c r="BY1087" i="5"/>
  <c r="BX1087" i="5"/>
  <c r="BT1087" i="5"/>
  <c r="BS1087" i="5"/>
  <c r="BR1087" i="5"/>
  <c r="BQ1087" i="5"/>
  <c r="BM1087" i="5"/>
  <c r="BL1087" i="5"/>
  <c r="BH1087" i="5"/>
  <c r="BF1087" i="5"/>
  <c r="AX1087" i="5"/>
  <c r="AF1087" i="2"/>
  <c r="P1088" i="2"/>
  <c r="AU1087" i="5"/>
  <c r="CT1087" i="5" s="1"/>
  <c r="AS1087" i="5"/>
  <c r="CU1087" i="5" s="1"/>
  <c r="AQ1087" i="5"/>
  <c r="CS1087" i="5" s="1"/>
  <c r="AO1087" i="5"/>
  <c r="AM1087" i="5"/>
  <c r="AK1087" i="5"/>
  <c r="AI1087" i="5"/>
  <c r="CQ1087" i="5" s="1"/>
  <c r="AG1087" i="5"/>
  <c r="CK1087" i="5" s="1"/>
  <c r="AD1087" i="5"/>
  <c r="CO1087" i="5" s="1"/>
  <c r="AC1087" i="5"/>
  <c r="AB1087" i="5"/>
  <c r="AA1087" i="5"/>
  <c r="Y892" i="6"/>
  <c r="V892" i="6"/>
  <c r="U892" i="6"/>
  <c r="AK850" i="7"/>
  <c r="AJ850" i="7"/>
  <c r="AH850" i="7"/>
  <c r="J850" i="7"/>
  <c r="B850" i="7" s="1"/>
  <c r="AL850" i="7" s="1"/>
  <c r="AI850" i="7" s="1"/>
  <c r="AI854" i="7" l="1"/>
  <c r="CS1089" i="5"/>
  <c r="BK1091" i="5"/>
  <c r="CJ1091" i="5"/>
  <c r="CJ1090" i="5"/>
  <c r="CN1091" i="5"/>
  <c r="CG1091" i="5"/>
  <c r="CQ1091" i="5"/>
  <c r="BE1089" i="5"/>
  <c r="BJ1089" i="5" s="1"/>
  <c r="BN1089" i="5" s="1"/>
  <c r="BV1091" i="5"/>
  <c r="AI853" i="7"/>
  <c r="BK1090" i="5"/>
  <c r="CN1090" i="5"/>
  <c r="BK1088" i="5"/>
  <c r="BE1090" i="5"/>
  <c r="BJ1090" i="5" s="1"/>
  <c r="BN1090" i="5" s="1"/>
  <c r="BK1089" i="5"/>
  <c r="CM1090" i="5"/>
  <c r="BV1090" i="5"/>
  <c r="CH1090" i="5"/>
  <c r="CG1090" i="5"/>
  <c r="CM1087" i="5"/>
  <c r="CT1089" i="5"/>
  <c r="BV1089" i="5"/>
  <c r="CM1089" i="5"/>
  <c r="CN1089" i="5"/>
  <c r="CJ1089" i="5"/>
  <c r="BK1087" i="5"/>
  <c r="BV1087" i="5"/>
  <c r="CH1088" i="5"/>
  <c r="AI851" i="7"/>
  <c r="BE1088" i="5"/>
  <c r="BJ1088" i="5" s="1"/>
  <c r="BN1088" i="5" s="1"/>
  <c r="CP1088" i="5"/>
  <c r="CS1088" i="5"/>
  <c r="CQ1088" i="5"/>
  <c r="CO1088" i="5"/>
  <c r="CJ1088" i="5"/>
  <c r="BV1088" i="5"/>
  <c r="CG1087" i="5"/>
  <c r="CH1087" i="5"/>
  <c r="CJ1087" i="5"/>
  <c r="CN1087" i="5"/>
  <c r="CP1087" i="5"/>
  <c r="Y891" i="6" l="1"/>
  <c r="V891" i="6"/>
  <c r="U891" i="6"/>
  <c r="CR1086" i="5"/>
  <c r="CL1086" i="5"/>
  <c r="CI1086" i="5"/>
  <c r="CF1086" i="5"/>
  <c r="CE1086" i="5"/>
  <c r="CD1086" i="5"/>
  <c r="CC1086" i="5"/>
  <c r="CB1086" i="5"/>
  <c r="CA1086" i="5"/>
  <c r="BZ1086" i="5"/>
  <c r="BY1086" i="5"/>
  <c r="BX1086" i="5"/>
  <c r="BT1086" i="5"/>
  <c r="BS1086" i="5"/>
  <c r="BR1086" i="5"/>
  <c r="BQ1086" i="5"/>
  <c r="BM1086" i="5"/>
  <c r="BL1086" i="5"/>
  <c r="BH1086" i="5"/>
  <c r="BF1086" i="5"/>
  <c r="AX1086" i="5"/>
  <c r="Z1086" i="5"/>
  <c r="CP1086" i="5" s="1"/>
  <c r="AU1086" i="5"/>
  <c r="CH1086" i="5" s="1"/>
  <c r="AS1086" i="5"/>
  <c r="CU1086" i="5" s="1"/>
  <c r="AQ1086" i="5"/>
  <c r="CG1086" i="5" s="1"/>
  <c r="AO1086" i="5"/>
  <c r="AM1086" i="5"/>
  <c r="AK1086" i="5"/>
  <c r="AI1086" i="5"/>
  <c r="CQ1086" i="5" s="1"/>
  <c r="AG1086" i="5"/>
  <c r="CK1086" i="5" s="1"/>
  <c r="AD1086" i="5"/>
  <c r="CO1086" i="5" s="1"/>
  <c r="AC1086" i="5"/>
  <c r="AB1086" i="5"/>
  <c r="AA1086" i="5"/>
  <c r="AK849" i="7"/>
  <c r="AJ849" i="7"/>
  <c r="AH849" i="7"/>
  <c r="J849" i="7"/>
  <c r="B849" i="7" s="1"/>
  <c r="AL849" i="7" s="1"/>
  <c r="W1087" i="2"/>
  <c r="X1087" i="2"/>
  <c r="Z1087" i="2"/>
  <c r="AA1087" i="2"/>
  <c r="AE1087" i="2"/>
  <c r="P1087" i="2"/>
  <c r="Z1085" i="5"/>
  <c r="CP1085" i="5" s="1"/>
  <c r="CR1085" i="5"/>
  <c r="CL1085" i="5"/>
  <c r="CI1085" i="5"/>
  <c r="CF1085" i="5"/>
  <c r="CE1085" i="5"/>
  <c r="CD1085" i="5"/>
  <c r="CC1085" i="5"/>
  <c r="CB1085" i="5"/>
  <c r="CA1085" i="5"/>
  <c r="BZ1085" i="5"/>
  <c r="BY1085" i="5"/>
  <c r="BX1085" i="5"/>
  <c r="BT1085" i="5"/>
  <c r="BS1085" i="5"/>
  <c r="BR1085" i="5"/>
  <c r="BQ1085" i="5"/>
  <c r="BM1085" i="5"/>
  <c r="BL1085" i="5"/>
  <c r="BH1085" i="5"/>
  <c r="BF1085" i="5"/>
  <c r="AX1085" i="5"/>
  <c r="W1086" i="2"/>
  <c r="X1086" i="2"/>
  <c r="Z1086" i="2"/>
  <c r="AA1086" i="2"/>
  <c r="AE1086" i="2"/>
  <c r="AF1086" i="2"/>
  <c r="P1086" i="2"/>
  <c r="AU1085" i="5"/>
  <c r="CH1085" i="5" s="1"/>
  <c r="AS1085" i="5"/>
  <c r="CU1085" i="5" s="1"/>
  <c r="AQ1085" i="5"/>
  <c r="CG1085" i="5" s="1"/>
  <c r="AO1085" i="5"/>
  <c r="AM1085" i="5"/>
  <c r="AK1085" i="5"/>
  <c r="AI1085" i="5"/>
  <c r="CQ1085" i="5" s="1"/>
  <c r="AG1085" i="5"/>
  <c r="CK1085" i="5" s="1"/>
  <c r="AD1085" i="5"/>
  <c r="CJ1085" i="5" s="1"/>
  <c r="AC1085" i="5"/>
  <c r="AB1085" i="5"/>
  <c r="AA1085" i="5"/>
  <c r="AK848" i="7"/>
  <c r="AJ848" i="7"/>
  <c r="AH848" i="7"/>
  <c r="J848" i="7"/>
  <c r="B848" i="7" s="1"/>
  <c r="AL848" i="7" s="1"/>
  <c r="AI848" i="7" s="1"/>
  <c r="Y890" i="6"/>
  <c r="V890" i="6"/>
  <c r="U890" i="6"/>
  <c r="W1085" i="2"/>
  <c r="X1085" i="2"/>
  <c r="Z1085" i="2"/>
  <c r="AA1085" i="2"/>
  <c r="AE1085" i="2"/>
  <c r="AF1085" i="2"/>
  <c r="P1085" i="2"/>
  <c r="Z1084" i="5"/>
  <c r="CN1084" i="5" s="1"/>
  <c r="CR1084" i="5"/>
  <c r="CL1084" i="5"/>
  <c r="CI1084" i="5"/>
  <c r="CF1084" i="5"/>
  <c r="CE1084" i="5"/>
  <c r="CD1084" i="5"/>
  <c r="CC1084" i="5"/>
  <c r="CB1084" i="5"/>
  <c r="CA1084" i="5"/>
  <c r="BZ1084" i="5"/>
  <c r="BY1084" i="5"/>
  <c r="BX1084" i="5"/>
  <c r="BT1084" i="5"/>
  <c r="BS1084" i="5"/>
  <c r="BR1084" i="5"/>
  <c r="BQ1084" i="5"/>
  <c r="BM1084" i="5"/>
  <c r="BL1084" i="5"/>
  <c r="BH1084" i="5"/>
  <c r="BF1084" i="5"/>
  <c r="AX1084" i="5"/>
  <c r="AC1084" i="5"/>
  <c r="AA1084" i="5"/>
  <c r="AB1084" i="5"/>
  <c r="AU1084" i="5"/>
  <c r="AS1084" i="5"/>
  <c r="CU1084" i="5" s="1"/>
  <c r="AQ1084" i="5"/>
  <c r="AO1084" i="5"/>
  <c r="AM1084" i="5"/>
  <c r="AK1084" i="5"/>
  <c r="AI1084" i="5"/>
  <c r="AG1084" i="5"/>
  <c r="CK1084" i="5" s="1"/>
  <c r="AD1084" i="5"/>
  <c r="AK847" i="7"/>
  <c r="AJ847" i="7"/>
  <c r="AH847" i="7"/>
  <c r="J847" i="7"/>
  <c r="B847" i="7" s="1"/>
  <c r="AL847" i="7" s="1"/>
  <c r="Y889" i="6"/>
  <c r="V889" i="6"/>
  <c r="U889" i="6"/>
  <c r="Z1083" i="5"/>
  <c r="CN1083" i="5" s="1"/>
  <c r="CR1083" i="5"/>
  <c r="CL1083" i="5"/>
  <c r="CI1083" i="5"/>
  <c r="CF1083" i="5"/>
  <c r="CE1083" i="5"/>
  <c r="CD1083" i="5"/>
  <c r="CC1083" i="5"/>
  <c r="CB1083" i="5"/>
  <c r="CA1083" i="5"/>
  <c r="BZ1083" i="5"/>
  <c r="BY1083" i="5"/>
  <c r="BX1083" i="5"/>
  <c r="BT1083" i="5"/>
  <c r="BS1083" i="5"/>
  <c r="BR1083" i="5"/>
  <c r="BQ1083" i="5"/>
  <c r="BM1083" i="5"/>
  <c r="BL1083" i="5"/>
  <c r="BH1083" i="5"/>
  <c r="BF1083" i="5"/>
  <c r="AX1083" i="5"/>
  <c r="W1084" i="2"/>
  <c r="X1084" i="2"/>
  <c r="Z1084" i="2"/>
  <c r="AA1084" i="2"/>
  <c r="AE1084" i="2"/>
  <c r="AF1084" i="2"/>
  <c r="P1084" i="2"/>
  <c r="AC1083" i="5"/>
  <c r="AA1083" i="5"/>
  <c r="AB1083" i="5"/>
  <c r="AU1083" i="5"/>
  <c r="CT1083" i="5" s="1"/>
  <c r="AS1083" i="5"/>
  <c r="CU1083" i="5" s="1"/>
  <c r="AQ1083" i="5"/>
  <c r="CS1083" i="5" s="1"/>
  <c r="AO1083" i="5"/>
  <c r="AM1083" i="5"/>
  <c r="AK1083" i="5"/>
  <c r="AI1083" i="5"/>
  <c r="CM1083" i="5" s="1"/>
  <c r="AG1083" i="5"/>
  <c r="CK1083" i="5" s="1"/>
  <c r="AD1083" i="5"/>
  <c r="BV1083" i="5" s="1"/>
  <c r="AK846" i="7"/>
  <c r="AJ846" i="7"/>
  <c r="AH846" i="7"/>
  <c r="J846" i="7"/>
  <c r="B846" i="7" s="1"/>
  <c r="AL846" i="7" s="1"/>
  <c r="Y888" i="6"/>
  <c r="V888" i="6"/>
  <c r="U888" i="6"/>
  <c r="CR1082" i="5"/>
  <c r="CL1082" i="5"/>
  <c r="CI1082" i="5"/>
  <c r="CF1082" i="5"/>
  <c r="CE1082" i="5"/>
  <c r="CD1082" i="5"/>
  <c r="CC1082" i="5"/>
  <c r="CB1082" i="5"/>
  <c r="CA1082" i="5"/>
  <c r="BZ1082" i="5"/>
  <c r="BY1082" i="5"/>
  <c r="BX1082" i="5"/>
  <c r="BT1082" i="5"/>
  <c r="BS1082" i="5"/>
  <c r="BR1082" i="5"/>
  <c r="BQ1082" i="5"/>
  <c r="BM1082" i="5"/>
  <c r="BL1082" i="5"/>
  <c r="BH1082" i="5"/>
  <c r="BF1082" i="5"/>
  <c r="AX1082" i="5"/>
  <c r="Z1082" i="5"/>
  <c r="BE1082" i="5" s="1"/>
  <c r="BJ1082" i="5" s="1"/>
  <c r="BN1082" i="5" s="1"/>
  <c r="CM1084" i="5" l="1"/>
  <c r="AI1101" i="5"/>
  <c r="CS1084" i="5"/>
  <c r="AR1101" i="5"/>
  <c r="CJ1084" i="5"/>
  <c r="AE1101" i="5"/>
  <c r="CT1084" i="5"/>
  <c r="AT1101" i="5"/>
  <c r="BK1086" i="5"/>
  <c r="AI849" i="7"/>
  <c r="BE1085" i="5"/>
  <c r="BJ1085" i="5" s="1"/>
  <c r="BN1085" i="5" s="1"/>
  <c r="CN1085" i="5"/>
  <c r="CT1085" i="5"/>
  <c r="CS1086" i="5"/>
  <c r="CQ1083" i="5"/>
  <c r="BV1085" i="5"/>
  <c r="BV1086" i="5"/>
  <c r="CT1086" i="5"/>
  <c r="CM1086" i="5"/>
  <c r="CO1084" i="5"/>
  <c r="BE1086" i="5"/>
  <c r="BJ1086" i="5" s="1"/>
  <c r="BN1086" i="5" s="1"/>
  <c r="CN1086" i="5"/>
  <c r="BK1085" i="5"/>
  <c r="CJ1086" i="5"/>
  <c r="CS1085" i="5"/>
  <c r="CG1084" i="5"/>
  <c r="CM1085" i="5"/>
  <c r="CO1085" i="5"/>
  <c r="CQ1084" i="5"/>
  <c r="AI846" i="7"/>
  <c r="AI847" i="7"/>
  <c r="BK1084" i="5"/>
  <c r="CH1084" i="5"/>
  <c r="CG1083" i="5"/>
  <c r="CH1083" i="5"/>
  <c r="BV1084" i="5"/>
  <c r="CP1084" i="5"/>
  <c r="BE1084" i="5"/>
  <c r="BJ1084" i="5" s="1"/>
  <c r="BN1084" i="5" s="1"/>
  <c r="CJ1083" i="5"/>
  <c r="BK1082" i="5"/>
  <c r="CO1083" i="5"/>
  <c r="CP1083" i="5"/>
  <c r="BE1083" i="5"/>
  <c r="BJ1083" i="5" s="1"/>
  <c r="BN1083" i="5" s="1"/>
  <c r="BK1083" i="5"/>
  <c r="CP1082" i="5"/>
  <c r="CN1082" i="5"/>
  <c r="W1083" i="2"/>
  <c r="X1083" i="2"/>
  <c r="Z1083" i="2"/>
  <c r="AA1083" i="2"/>
  <c r="AE1083" i="2"/>
  <c r="AF1083" i="2"/>
  <c r="P1083" i="2"/>
  <c r="AU1082" i="5"/>
  <c r="AS1082" i="5"/>
  <c r="CU1082" i="5" s="1"/>
  <c r="AQ1082" i="5"/>
  <c r="AO1082" i="5"/>
  <c r="AM1082" i="5"/>
  <c r="AK1082" i="5"/>
  <c r="AI1082" i="5"/>
  <c r="AG1082" i="5"/>
  <c r="CK1082" i="5" s="1"/>
  <c r="AD1082" i="5"/>
  <c r="AC1082" i="5"/>
  <c r="AB1082" i="5"/>
  <c r="AA1082" i="5"/>
  <c r="AK845" i="7"/>
  <c r="AJ845" i="7"/>
  <c r="AH845" i="7"/>
  <c r="J845" i="7"/>
  <c r="B845" i="7" s="1"/>
  <c r="AL845" i="7" s="1"/>
  <c r="AI845" i="7" s="1"/>
  <c r="CM1082" i="5" l="1"/>
  <c r="CQ1082" i="5"/>
  <c r="CO1082" i="5"/>
  <c r="BV1082" i="5"/>
  <c r="CJ1082" i="5"/>
  <c r="CT1082" i="5"/>
  <c r="CH1082" i="5"/>
  <c r="CG1082" i="5"/>
  <c r="CS1082" i="5"/>
  <c r="Y887" i="6"/>
  <c r="V887" i="6"/>
  <c r="U887" i="6"/>
  <c r="CR1081" i="5" l="1"/>
  <c r="CL1081" i="5"/>
  <c r="CI1081" i="5"/>
  <c r="CF1081" i="5"/>
  <c r="CE1081" i="5"/>
  <c r="CD1081" i="5"/>
  <c r="CC1081" i="5"/>
  <c r="CB1081" i="5"/>
  <c r="CA1081" i="5"/>
  <c r="BZ1081" i="5"/>
  <c r="BY1081" i="5"/>
  <c r="BX1081" i="5"/>
  <c r="BT1081" i="5"/>
  <c r="BS1081" i="5"/>
  <c r="BR1081" i="5"/>
  <c r="BQ1081" i="5"/>
  <c r="BM1081" i="5"/>
  <c r="BL1081" i="5"/>
  <c r="BH1081" i="5"/>
  <c r="BF1081" i="5"/>
  <c r="AX1081" i="5"/>
  <c r="Z1081" i="5"/>
  <c r="CP1081" i="5" s="1"/>
  <c r="AC1081" i="5"/>
  <c r="AA1081" i="5"/>
  <c r="AB1081" i="5"/>
  <c r="AF1082" i="2"/>
  <c r="AF1081" i="2"/>
  <c r="AF1080" i="2"/>
  <c r="AF1079" i="2"/>
  <c r="AF1078" i="2"/>
  <c r="AF1077" i="2"/>
  <c r="AF1076" i="2"/>
  <c r="AF1075" i="2"/>
  <c r="AF1074" i="2"/>
  <c r="AE1082" i="2"/>
  <c r="AA1082" i="2"/>
  <c r="Z1082" i="2"/>
  <c r="X1082" i="2"/>
  <c r="W1082" i="2"/>
  <c r="P1082" i="2"/>
  <c r="AU1081" i="5"/>
  <c r="CT1081" i="5" s="1"/>
  <c r="AS1081" i="5"/>
  <c r="CU1081" i="5" s="1"/>
  <c r="AQ1081" i="5"/>
  <c r="CS1081" i="5" s="1"/>
  <c r="AO1081" i="5"/>
  <c r="AM1081" i="5"/>
  <c r="AK1081" i="5"/>
  <c r="AI1081" i="5"/>
  <c r="CQ1081" i="5" s="1"/>
  <c r="AG1081" i="5"/>
  <c r="CK1081" i="5" s="1"/>
  <c r="AD1081" i="5"/>
  <c r="CJ1081" i="5" s="1"/>
  <c r="AK844" i="7"/>
  <c r="AJ844" i="7"/>
  <c r="AH844" i="7"/>
  <c r="J844" i="7"/>
  <c r="B844" i="7" s="1"/>
  <c r="AL844" i="7" s="1"/>
  <c r="Y886" i="6"/>
  <c r="V886" i="6"/>
  <c r="U886" i="6"/>
  <c r="CR1080" i="5"/>
  <c r="CL1080" i="5"/>
  <c r="CI1080" i="5"/>
  <c r="CF1080" i="5"/>
  <c r="CE1080" i="5"/>
  <c r="CD1080" i="5"/>
  <c r="CC1080" i="5"/>
  <c r="CB1080" i="5"/>
  <c r="CA1080" i="5"/>
  <c r="BZ1080" i="5"/>
  <c r="BY1080" i="5"/>
  <c r="BX1080" i="5"/>
  <c r="BT1080" i="5"/>
  <c r="BS1080" i="5"/>
  <c r="BR1080" i="5"/>
  <c r="BQ1080" i="5"/>
  <c r="BM1080" i="5"/>
  <c r="BL1080" i="5"/>
  <c r="BH1080" i="5"/>
  <c r="BF1080" i="5"/>
  <c r="AX1080" i="5"/>
  <c r="Z1080" i="5"/>
  <c r="CN1080" i="5" s="1"/>
  <c r="AE1080" i="2"/>
  <c r="AA1080" i="2"/>
  <c r="Z1080" i="2"/>
  <c r="X1080" i="2"/>
  <c r="W1080" i="2"/>
  <c r="P1080" i="2"/>
  <c r="AE1079" i="2"/>
  <c r="AA1079" i="2"/>
  <c r="Z1079" i="2"/>
  <c r="X1079" i="2"/>
  <c r="W1079" i="2"/>
  <c r="P1079" i="2"/>
  <c r="CG1081" i="5" l="1"/>
  <c r="BE1080" i="5"/>
  <c r="BJ1080" i="5" s="1"/>
  <c r="BN1080" i="5" s="1"/>
  <c r="CN1081" i="5"/>
  <c r="BE1081" i="5"/>
  <c r="BJ1081" i="5" s="1"/>
  <c r="BN1081" i="5" s="1"/>
  <c r="BV1081" i="5"/>
  <c r="CO1081" i="5"/>
  <c r="BK1081" i="5"/>
  <c r="CH1081" i="5"/>
  <c r="CM1081" i="5"/>
  <c r="BK1080" i="5"/>
  <c r="AI844" i="7"/>
  <c r="CP1080" i="5"/>
  <c r="AC1080" i="5" l="1"/>
  <c r="AA1080" i="5"/>
  <c r="AB1080" i="5"/>
  <c r="AU1080" i="5"/>
  <c r="AS1080" i="5"/>
  <c r="CU1080" i="5" s="1"/>
  <c r="AQ1080" i="5"/>
  <c r="AO1080" i="5"/>
  <c r="AM1080" i="5"/>
  <c r="AK1080" i="5"/>
  <c r="AI1080" i="5"/>
  <c r="AG1080" i="5"/>
  <c r="CK1080" i="5" s="1"/>
  <c r="AD1080" i="5"/>
  <c r="AK843" i="7"/>
  <c r="AJ843" i="7"/>
  <c r="AH843" i="7"/>
  <c r="J843" i="7"/>
  <c r="B843" i="7" s="1"/>
  <c r="AL843" i="7" s="1"/>
  <c r="Y885" i="6"/>
  <c r="V885" i="6"/>
  <c r="U885" i="6"/>
  <c r="AE1081" i="2"/>
  <c r="AA1081" i="2"/>
  <c r="Z1081" i="2"/>
  <c r="X1081" i="2"/>
  <c r="W1081" i="2"/>
  <c r="P1081" i="2"/>
  <c r="CR1079" i="5"/>
  <c r="CL1079" i="5"/>
  <c r="CI1079" i="5"/>
  <c r="CF1079" i="5"/>
  <c r="CE1079" i="5"/>
  <c r="CD1079" i="5"/>
  <c r="CC1079" i="5"/>
  <c r="CB1079" i="5"/>
  <c r="CA1079" i="5"/>
  <c r="BZ1079" i="5"/>
  <c r="BY1079" i="5"/>
  <c r="BX1079" i="5"/>
  <c r="BT1079" i="5"/>
  <c r="BS1079" i="5"/>
  <c r="BR1079" i="5"/>
  <c r="BQ1079" i="5"/>
  <c r="BM1079" i="5"/>
  <c r="BL1079" i="5"/>
  <c r="BH1079" i="5"/>
  <c r="BF1079" i="5"/>
  <c r="Z1079" i="5"/>
  <c r="CP1079" i="5" s="1"/>
  <c r="AX1079" i="5"/>
  <c r="AC1079" i="5"/>
  <c r="AB1079" i="5"/>
  <c r="AA1079" i="5"/>
  <c r="AU1079" i="5"/>
  <c r="CT1079" i="5" s="1"/>
  <c r="AS1079" i="5"/>
  <c r="CU1079" i="5" s="1"/>
  <c r="AQ1079" i="5"/>
  <c r="CS1079" i="5" s="1"/>
  <c r="AO1079" i="5"/>
  <c r="AM1079" i="5"/>
  <c r="AK1079" i="5"/>
  <c r="AI1079" i="5"/>
  <c r="CM1079" i="5" s="1"/>
  <c r="AG1079" i="5"/>
  <c r="CK1079" i="5" s="1"/>
  <c r="AD1079" i="5"/>
  <c r="BV1079" i="5" s="1"/>
  <c r="AK842" i="7"/>
  <c r="AJ842" i="7"/>
  <c r="AH842" i="7"/>
  <c r="AK841" i="7"/>
  <c r="AJ841" i="7"/>
  <c r="AH841" i="7"/>
  <c r="J842" i="7"/>
  <c r="B842" i="7" s="1"/>
  <c r="AL842" i="7" s="1"/>
  <c r="Y884" i="6"/>
  <c r="V884" i="6"/>
  <c r="U884" i="6"/>
  <c r="Z1078" i="5"/>
  <c r="CP1078" i="5" s="1"/>
  <c r="J841" i="7"/>
  <c r="B841" i="7" s="1"/>
  <c r="AL841" i="7" s="1"/>
  <c r="Y883" i="6"/>
  <c r="V883" i="6"/>
  <c r="U883" i="6"/>
  <c r="CR1078" i="5"/>
  <c r="CL1078" i="5"/>
  <c r="CI1078" i="5"/>
  <c r="CF1078" i="5"/>
  <c r="CE1078" i="5"/>
  <c r="CD1078" i="5"/>
  <c r="CC1078" i="5"/>
  <c r="CB1078" i="5"/>
  <c r="CA1078" i="5"/>
  <c r="BZ1078" i="5"/>
  <c r="BY1078" i="5"/>
  <c r="BX1078" i="5"/>
  <c r="BT1078" i="5"/>
  <c r="BS1078" i="5"/>
  <c r="BR1078" i="5"/>
  <c r="BQ1078" i="5"/>
  <c r="BM1078" i="5"/>
  <c r="BL1078" i="5"/>
  <c r="BH1078" i="5"/>
  <c r="BF1078" i="5"/>
  <c r="AX1078" i="5"/>
  <c r="AU1078" i="5"/>
  <c r="CT1078" i="5" s="1"/>
  <c r="AS1078" i="5"/>
  <c r="CU1078" i="5" s="1"/>
  <c r="AQ1078" i="5"/>
  <c r="CS1078" i="5" s="1"/>
  <c r="AO1078" i="5"/>
  <c r="AM1078" i="5"/>
  <c r="AK1078" i="5"/>
  <c r="AI1078" i="5"/>
  <c r="CQ1078" i="5" s="1"/>
  <c r="AG1078" i="5"/>
  <c r="CK1078" i="5" s="1"/>
  <c r="AD1078" i="5"/>
  <c r="CO1078" i="5" s="1"/>
  <c r="AC1078" i="5"/>
  <c r="AB1078" i="5"/>
  <c r="AA1078" i="5"/>
  <c r="Z1077" i="5"/>
  <c r="BE1077" i="5" s="1"/>
  <c r="BJ1077" i="5" s="1"/>
  <c r="BN1077" i="5" s="1"/>
  <c r="CR1077" i="5"/>
  <c r="CL1077" i="5"/>
  <c r="CI1077" i="5"/>
  <c r="CF1077" i="5"/>
  <c r="CE1077" i="5"/>
  <c r="CD1077" i="5"/>
  <c r="CC1077" i="5"/>
  <c r="CB1077" i="5"/>
  <c r="CA1077" i="5"/>
  <c r="BZ1077" i="5"/>
  <c r="BY1077" i="5"/>
  <c r="BX1077" i="5"/>
  <c r="BT1077" i="5"/>
  <c r="BS1077" i="5"/>
  <c r="BR1077" i="5"/>
  <c r="BQ1077" i="5"/>
  <c r="BM1077" i="5"/>
  <c r="BL1077" i="5"/>
  <c r="BH1077" i="5"/>
  <c r="BF1077" i="5"/>
  <c r="AX1077" i="5"/>
  <c r="AK840" i="7"/>
  <c r="AJ840" i="7"/>
  <c r="AH840" i="7"/>
  <c r="J840" i="7"/>
  <c r="B840" i="7" s="1"/>
  <c r="AL840" i="7" s="1"/>
  <c r="AU1077" i="5"/>
  <c r="CT1077" i="5" s="1"/>
  <c r="AS1077" i="5"/>
  <c r="CU1077" i="5" s="1"/>
  <c r="AQ1077" i="5"/>
  <c r="CS1077" i="5" s="1"/>
  <c r="AO1077" i="5"/>
  <c r="AM1077" i="5"/>
  <c r="AK1077" i="5"/>
  <c r="AI1077" i="5"/>
  <c r="CQ1077" i="5" s="1"/>
  <c r="AG1077" i="5"/>
  <c r="CK1077" i="5" s="1"/>
  <c r="AD1077" i="5"/>
  <c r="CO1077" i="5" s="1"/>
  <c r="AC1077" i="5"/>
  <c r="AB1077" i="5"/>
  <c r="AA1077" i="5"/>
  <c r="AE1078" i="2"/>
  <c r="AA1078" i="2"/>
  <c r="Z1078" i="2"/>
  <c r="X1078" i="2"/>
  <c r="W1078" i="2"/>
  <c r="P1078" i="2"/>
  <c r="Y882" i="6"/>
  <c r="V882" i="6"/>
  <c r="U882" i="6"/>
  <c r="Z1076" i="5"/>
  <c r="CN1076" i="5" s="1"/>
  <c r="CR1076" i="5"/>
  <c r="CL1076" i="5"/>
  <c r="CI1076" i="5"/>
  <c r="CF1076" i="5"/>
  <c r="CE1076" i="5"/>
  <c r="CD1076" i="5"/>
  <c r="CC1076" i="5"/>
  <c r="CB1076" i="5"/>
  <c r="CA1076" i="5"/>
  <c r="BZ1076" i="5"/>
  <c r="BY1076" i="5"/>
  <c r="BX1076" i="5"/>
  <c r="BT1076" i="5"/>
  <c r="BS1076" i="5"/>
  <c r="BR1076" i="5"/>
  <c r="BQ1076" i="5"/>
  <c r="BM1076" i="5"/>
  <c r="BL1076" i="5"/>
  <c r="BH1076" i="5"/>
  <c r="BF1076" i="5"/>
  <c r="AX1076" i="5"/>
  <c r="AE1077" i="2"/>
  <c r="AA1077" i="2"/>
  <c r="Z1077" i="2"/>
  <c r="X1077" i="2"/>
  <c r="W1077" i="2"/>
  <c r="P1077" i="2"/>
  <c r="AU1076" i="5"/>
  <c r="CH1076" i="5" s="1"/>
  <c r="AS1076" i="5"/>
  <c r="CU1076" i="5" s="1"/>
  <c r="AQ1076" i="5"/>
  <c r="CS1076" i="5" s="1"/>
  <c r="AO1076" i="5"/>
  <c r="AM1076" i="5"/>
  <c r="AK1076" i="5"/>
  <c r="AI1076" i="5"/>
  <c r="CQ1076" i="5" s="1"/>
  <c r="AG1076" i="5"/>
  <c r="CK1076" i="5" s="1"/>
  <c r="AD1076" i="5"/>
  <c r="BV1076" i="5" s="1"/>
  <c r="AC1076" i="5"/>
  <c r="AB1076" i="5"/>
  <c r="AA1076" i="5"/>
  <c r="AK839" i="7"/>
  <c r="AJ839" i="7"/>
  <c r="AH839" i="7"/>
  <c r="J839" i="7"/>
  <c r="B839" i="7" s="1"/>
  <c r="AL839" i="7" s="1"/>
  <c r="Y881" i="6"/>
  <c r="V881" i="6"/>
  <c r="U881" i="6"/>
  <c r="Z1075" i="5"/>
  <c r="BE1075" i="5" s="1"/>
  <c r="BJ1075" i="5" s="1"/>
  <c r="BN1075" i="5" s="1"/>
  <c r="CR1075" i="5"/>
  <c r="CL1075" i="5"/>
  <c r="CI1075" i="5"/>
  <c r="CF1075" i="5"/>
  <c r="CE1075" i="5"/>
  <c r="CD1075" i="5"/>
  <c r="CC1075" i="5"/>
  <c r="CB1075" i="5"/>
  <c r="CA1075" i="5"/>
  <c r="BZ1075" i="5"/>
  <c r="BY1075" i="5"/>
  <c r="BX1075" i="5"/>
  <c r="BT1075" i="5"/>
  <c r="BS1075" i="5"/>
  <c r="BR1075" i="5"/>
  <c r="BQ1075" i="5"/>
  <c r="BM1075" i="5"/>
  <c r="BL1075" i="5"/>
  <c r="BH1075" i="5"/>
  <c r="BF1075" i="5"/>
  <c r="AX1075" i="5"/>
  <c r="AC1075" i="5"/>
  <c r="AB1075" i="5"/>
  <c r="AA1075" i="5"/>
  <c r="AE1076" i="2"/>
  <c r="AA1076" i="2"/>
  <c r="Z1076" i="2"/>
  <c r="X1076" i="2"/>
  <c r="W1076" i="2"/>
  <c r="P1076" i="2"/>
  <c r="AU1075" i="5"/>
  <c r="AS1075" i="5"/>
  <c r="CU1075" i="5" s="1"/>
  <c r="AQ1075" i="5"/>
  <c r="AO1075" i="5"/>
  <c r="AM1075" i="5"/>
  <c r="AK1075" i="5"/>
  <c r="AI1075" i="5"/>
  <c r="CM1075" i="5" s="1"/>
  <c r="AG1075" i="5"/>
  <c r="CK1075" i="5" s="1"/>
  <c r="AD1075" i="5"/>
  <c r="BV1075" i="5" s="1"/>
  <c r="AK838" i="7"/>
  <c r="AJ838" i="7"/>
  <c r="AH838" i="7"/>
  <c r="J838" i="7"/>
  <c r="B838" i="7" s="1"/>
  <c r="AL838" i="7" s="1"/>
  <c r="Y880" i="6"/>
  <c r="V880" i="6"/>
  <c r="U880" i="6"/>
  <c r="Z1074" i="5"/>
  <c r="BE1074" i="5" s="1"/>
  <c r="BJ1074" i="5" s="1"/>
  <c r="BN1074" i="5" s="1"/>
  <c r="CR1074" i="5"/>
  <c r="CL1074" i="5"/>
  <c r="CI1074" i="5"/>
  <c r="CF1074" i="5"/>
  <c r="CE1074" i="5"/>
  <c r="CD1074" i="5"/>
  <c r="CC1074" i="5"/>
  <c r="CB1074" i="5"/>
  <c r="CA1074" i="5"/>
  <c r="BZ1074" i="5"/>
  <c r="BY1074" i="5"/>
  <c r="BX1074" i="5"/>
  <c r="BT1074" i="5"/>
  <c r="BS1074" i="5"/>
  <c r="BR1074" i="5"/>
  <c r="BQ1074" i="5"/>
  <c r="BM1074" i="5"/>
  <c r="BL1074" i="5"/>
  <c r="BH1074" i="5"/>
  <c r="BF1074" i="5"/>
  <c r="AX1074" i="5"/>
  <c r="AC1074" i="5"/>
  <c r="AA1074" i="5"/>
  <c r="AB1074" i="5"/>
  <c r="AK837" i="7"/>
  <c r="AJ837" i="7"/>
  <c r="AH837" i="7"/>
  <c r="J837" i="7"/>
  <c r="B837" i="7" s="1"/>
  <c r="AL837" i="7" s="1"/>
  <c r="AU1074" i="5"/>
  <c r="CH1074" i="5" s="1"/>
  <c r="AS1074" i="5"/>
  <c r="CU1074" i="5" s="1"/>
  <c r="AQ1074" i="5"/>
  <c r="CS1074" i="5" s="1"/>
  <c r="AO1074" i="5"/>
  <c r="AM1074" i="5"/>
  <c r="AK1074" i="5"/>
  <c r="AI1074" i="5"/>
  <c r="CM1074" i="5" s="1"/>
  <c r="AG1074" i="5"/>
  <c r="CK1074" i="5" s="1"/>
  <c r="AD1074" i="5"/>
  <c r="BV1074" i="5" s="1"/>
  <c r="AE1075" i="2"/>
  <c r="AA1075" i="2"/>
  <c r="Z1075" i="2"/>
  <c r="X1075" i="2"/>
  <c r="W1075" i="2"/>
  <c r="P1075" i="2"/>
  <c r="Y879" i="6"/>
  <c r="V879" i="6"/>
  <c r="U879" i="6"/>
  <c r="CR1073" i="5"/>
  <c r="CL1073" i="5"/>
  <c r="CI1073" i="5"/>
  <c r="CF1073" i="5"/>
  <c r="CE1073" i="5"/>
  <c r="CD1073" i="5"/>
  <c r="CC1073" i="5"/>
  <c r="CB1073" i="5"/>
  <c r="CA1073" i="5"/>
  <c r="BZ1073" i="5"/>
  <c r="BY1073" i="5"/>
  <c r="BX1073" i="5"/>
  <c r="BT1073" i="5"/>
  <c r="BS1073" i="5"/>
  <c r="BR1073" i="5"/>
  <c r="BQ1073" i="5"/>
  <c r="BM1073" i="5"/>
  <c r="BL1073" i="5"/>
  <c r="BH1073" i="5"/>
  <c r="BF1073" i="5"/>
  <c r="AX1073" i="5"/>
  <c r="AE1074" i="2"/>
  <c r="AA1074" i="2"/>
  <c r="Z1074" i="2"/>
  <c r="X1074" i="2"/>
  <c r="W1074" i="2"/>
  <c r="P1074" i="2"/>
  <c r="Z1073" i="5"/>
  <c r="CN1073" i="5" s="1"/>
  <c r="AC1073" i="5"/>
  <c r="AA1073" i="5"/>
  <c r="AB1073" i="5"/>
  <c r="AU1073" i="5"/>
  <c r="CT1073" i="5" s="1"/>
  <c r="AS1073" i="5"/>
  <c r="CU1073" i="5" s="1"/>
  <c r="AQ1073" i="5"/>
  <c r="CG1073" i="5" s="1"/>
  <c r="AO1073" i="5"/>
  <c r="AM1073" i="5"/>
  <c r="AK1073" i="5"/>
  <c r="AI1073" i="5"/>
  <c r="CM1073" i="5" s="1"/>
  <c r="AG1073" i="5"/>
  <c r="CK1073" i="5" s="1"/>
  <c r="AD1073" i="5"/>
  <c r="CJ1073" i="5" s="1"/>
  <c r="AK836" i="7"/>
  <c r="AJ836" i="7"/>
  <c r="AH836" i="7"/>
  <c r="J836" i="7"/>
  <c r="B836" i="7" s="1"/>
  <c r="AL836" i="7" s="1"/>
  <c r="Y878" i="6"/>
  <c r="V878" i="6"/>
  <c r="U878" i="6"/>
  <c r="CR1072" i="5"/>
  <c r="CL1072" i="5"/>
  <c r="CI1072" i="5"/>
  <c r="CF1072" i="5"/>
  <c r="CE1072" i="5"/>
  <c r="CD1072" i="5"/>
  <c r="CC1072" i="5"/>
  <c r="CB1072" i="5"/>
  <c r="CA1072" i="5"/>
  <c r="BZ1072" i="5"/>
  <c r="BY1072" i="5"/>
  <c r="BX1072" i="5"/>
  <c r="BT1072" i="5"/>
  <c r="BS1072" i="5"/>
  <c r="BR1072" i="5"/>
  <c r="BQ1072" i="5"/>
  <c r="BM1072" i="5"/>
  <c r="BL1072" i="5"/>
  <c r="BH1072" i="5"/>
  <c r="BF1072" i="5"/>
  <c r="AX1072" i="5"/>
  <c r="AF1073" i="2"/>
  <c r="AE1073" i="2"/>
  <c r="AA1073" i="2"/>
  <c r="Z1073" i="2"/>
  <c r="X1073" i="2"/>
  <c r="W1073" i="2"/>
  <c r="P1073" i="2"/>
  <c r="AU1072" i="5"/>
  <c r="CT1072" i="5" s="1"/>
  <c r="AS1072" i="5"/>
  <c r="CU1072" i="5" s="1"/>
  <c r="AQ1072" i="5"/>
  <c r="CG1072" i="5" s="1"/>
  <c r="AO1072" i="5"/>
  <c r="AM1072" i="5"/>
  <c r="AK1072" i="5"/>
  <c r="AI1072" i="5"/>
  <c r="CQ1072" i="5" s="1"/>
  <c r="AG1072" i="5"/>
  <c r="CK1072" i="5" s="1"/>
  <c r="AD1072" i="5"/>
  <c r="CJ1072" i="5" s="1"/>
  <c r="AC1072" i="5"/>
  <c r="AB1072" i="5"/>
  <c r="AA1072" i="5"/>
  <c r="Z1072" i="5"/>
  <c r="BE1072" i="5" s="1"/>
  <c r="BJ1072" i="5" s="1"/>
  <c r="BN1072" i="5" s="1"/>
  <c r="AK835" i="7"/>
  <c r="AJ835" i="7"/>
  <c r="AH835" i="7"/>
  <c r="J835" i="7"/>
  <c r="B835" i="7" s="1"/>
  <c r="AL835" i="7" s="1"/>
  <c r="Y877" i="6"/>
  <c r="V877" i="6"/>
  <c r="U877" i="6"/>
  <c r="CR1071" i="5"/>
  <c r="CL1071" i="5"/>
  <c r="CI1071" i="5"/>
  <c r="CF1071" i="5"/>
  <c r="CE1071" i="5"/>
  <c r="CD1071" i="5"/>
  <c r="CC1071" i="5"/>
  <c r="CB1071" i="5"/>
  <c r="CA1071" i="5"/>
  <c r="BZ1071" i="5"/>
  <c r="BY1071" i="5"/>
  <c r="BX1071" i="5"/>
  <c r="BT1071" i="5"/>
  <c r="BS1071" i="5"/>
  <c r="BR1071" i="5"/>
  <c r="BQ1071" i="5"/>
  <c r="BM1071" i="5"/>
  <c r="BL1071" i="5"/>
  <c r="BH1071" i="5"/>
  <c r="BF1071" i="5"/>
  <c r="AX1071" i="5"/>
  <c r="Z1071" i="5"/>
  <c r="CN1071" i="5" s="1"/>
  <c r="AI841" i="7" l="1"/>
  <c r="CS1075" i="5"/>
  <c r="CG1079" i="5"/>
  <c r="CT1075" i="5"/>
  <c r="BE1078" i="5"/>
  <c r="BJ1078" i="5" s="1"/>
  <c r="BN1078" i="5" s="1"/>
  <c r="AI842" i="7"/>
  <c r="CS1080" i="5"/>
  <c r="CG1080" i="5"/>
  <c r="BV1080" i="5"/>
  <c r="CO1080" i="5"/>
  <c r="CJ1080" i="5"/>
  <c r="CT1080" i="5"/>
  <c r="CH1080" i="5"/>
  <c r="CN1079" i="5"/>
  <c r="CQ1079" i="5"/>
  <c r="CM1080" i="5"/>
  <c r="CQ1080" i="5"/>
  <c r="BE1079" i="5"/>
  <c r="BJ1079" i="5" s="1"/>
  <c r="BN1079" i="5" s="1"/>
  <c r="AI843" i="7"/>
  <c r="CO1079" i="5"/>
  <c r="CH1079" i="5"/>
  <c r="BK1078" i="5"/>
  <c r="CN1078" i="5"/>
  <c r="CJ1079" i="5"/>
  <c r="BV1077" i="5"/>
  <c r="AI839" i="7"/>
  <c r="AI840" i="7"/>
  <c r="BK1079" i="5"/>
  <c r="BK1076" i="5"/>
  <c r="CP1076" i="5"/>
  <c r="CM1078" i="5"/>
  <c r="CT1076" i="5"/>
  <c r="CG1078" i="5"/>
  <c r="CG1077" i="5"/>
  <c r="CH1078" i="5"/>
  <c r="BE1076" i="5"/>
  <c r="BJ1076" i="5" s="1"/>
  <c r="BN1076" i="5" s="1"/>
  <c r="CH1077" i="5"/>
  <c r="CJ1078" i="5"/>
  <c r="CM1077" i="5"/>
  <c r="BV1078" i="5"/>
  <c r="AI835" i="7"/>
  <c r="CG1075" i="5"/>
  <c r="CN1077" i="5"/>
  <c r="CP1077" i="5"/>
  <c r="CQ1073" i="5"/>
  <c r="CQ1075" i="5"/>
  <c r="CJ1077" i="5"/>
  <c r="CM1076" i="5"/>
  <c r="BK1077" i="5"/>
  <c r="CH1075" i="5"/>
  <c r="CO1076" i="5"/>
  <c r="CG1076" i="5"/>
  <c r="CG1074" i="5"/>
  <c r="CJ1076" i="5"/>
  <c r="CO1073" i="5"/>
  <c r="CQ1074" i="5"/>
  <c r="CJ1074" i="5"/>
  <c r="BV1072" i="5"/>
  <c r="CT1074" i="5"/>
  <c r="CJ1075" i="5"/>
  <c r="CN1074" i="5"/>
  <c r="CO1074" i="5"/>
  <c r="CP1072" i="5"/>
  <c r="CP1074" i="5"/>
  <c r="CO1075" i="5"/>
  <c r="AI838" i="7"/>
  <c r="CP1075" i="5"/>
  <c r="CN1075" i="5"/>
  <c r="BK1075" i="5"/>
  <c r="AI837" i="7"/>
  <c r="BK1074" i="5"/>
  <c r="CH1073" i="5"/>
  <c r="CP1073" i="5"/>
  <c r="CS1073" i="5"/>
  <c r="BK1072" i="5"/>
  <c r="BE1073" i="5"/>
  <c r="BJ1073" i="5" s="1"/>
  <c r="BN1073" i="5" s="1"/>
  <c r="CM1072" i="5"/>
  <c r="BV1073" i="5"/>
  <c r="CN1072" i="5"/>
  <c r="BK1073" i="5"/>
  <c r="AI836" i="7"/>
  <c r="CH1072" i="5"/>
  <c r="CS1072" i="5"/>
  <c r="CO1072" i="5"/>
  <c r="BK1071" i="5"/>
  <c r="CP1071" i="5"/>
  <c r="BE1071" i="5"/>
  <c r="BJ1071" i="5" s="1"/>
  <c r="BN1071" i="5" s="1"/>
  <c r="AF1072" i="2"/>
  <c r="AE1072" i="2"/>
  <c r="AA1072" i="2"/>
  <c r="Z1072" i="2"/>
  <c r="X1072" i="2"/>
  <c r="W1072" i="2"/>
  <c r="P1072" i="2"/>
  <c r="AU1071" i="5"/>
  <c r="AS1071" i="5"/>
  <c r="CU1071" i="5" s="1"/>
  <c r="AQ1071" i="5"/>
  <c r="AO1071" i="5"/>
  <c r="AM1071" i="5"/>
  <c r="AK1071" i="5"/>
  <c r="AI1071" i="5"/>
  <c r="AG1071" i="5"/>
  <c r="CK1071" i="5" s="1"/>
  <c r="AD1071" i="5"/>
  <c r="AC1071" i="5"/>
  <c r="AB1071" i="5"/>
  <c r="AA1071" i="5"/>
  <c r="AK834" i="7"/>
  <c r="AJ834" i="7"/>
  <c r="AH834" i="7"/>
  <c r="J834" i="7"/>
  <c r="B834" i="7" s="1"/>
  <c r="AL834" i="7" s="1"/>
  <c r="Y876" i="6"/>
  <c r="V876" i="6"/>
  <c r="U876" i="6"/>
  <c r="AA1070" i="5"/>
  <c r="Z1070" i="5"/>
  <c r="CP1070" i="5" s="1"/>
  <c r="AF1071" i="2"/>
  <c r="AE1071" i="2"/>
  <c r="AA1071" i="2"/>
  <c r="Z1071" i="2"/>
  <c r="X1071" i="2"/>
  <c r="W1071" i="2"/>
  <c r="P1071" i="2"/>
  <c r="CR1070" i="5"/>
  <c r="CL1070" i="5"/>
  <c r="CI1070" i="5"/>
  <c r="CF1070" i="5"/>
  <c r="CE1070" i="5"/>
  <c r="CD1070" i="5"/>
  <c r="CC1070" i="5"/>
  <c r="CB1070" i="5"/>
  <c r="CA1070" i="5"/>
  <c r="BZ1070" i="5"/>
  <c r="BY1070" i="5"/>
  <c r="BX1070" i="5"/>
  <c r="BT1070" i="5"/>
  <c r="BS1070" i="5"/>
  <c r="BR1070" i="5"/>
  <c r="BQ1070" i="5"/>
  <c r="BM1070" i="5"/>
  <c r="BL1070" i="5"/>
  <c r="BH1070" i="5"/>
  <c r="BF1070" i="5"/>
  <c r="AX1070" i="5"/>
  <c r="AK833" i="7"/>
  <c r="AJ833" i="7"/>
  <c r="AH833" i="7"/>
  <c r="J833" i="7"/>
  <c r="B833" i="7" s="1"/>
  <c r="AL833" i="7" s="1"/>
  <c r="Y875" i="6"/>
  <c r="V875" i="6"/>
  <c r="U875" i="6"/>
  <c r="AU1070" i="5"/>
  <c r="CT1070" i="5" s="1"/>
  <c r="AS1070" i="5"/>
  <c r="CU1070" i="5" s="1"/>
  <c r="AQ1070" i="5"/>
  <c r="CS1070" i="5" s="1"/>
  <c r="AO1070" i="5"/>
  <c r="AM1070" i="5"/>
  <c r="AK1070" i="5"/>
  <c r="AI1070" i="5"/>
  <c r="CM1070" i="5" s="1"/>
  <c r="AG1070" i="5"/>
  <c r="CK1070" i="5" s="1"/>
  <c r="AD1070" i="5"/>
  <c r="BV1070" i="5" s="1"/>
  <c r="AC1070" i="5"/>
  <c r="AB1070" i="5"/>
  <c r="AF1070" i="2"/>
  <c r="AE1070" i="2"/>
  <c r="AA1070" i="2"/>
  <c r="Z1070" i="2"/>
  <c r="X1070" i="2"/>
  <c r="W1070" i="2"/>
  <c r="P1070" i="2"/>
  <c r="Z1069" i="5"/>
  <c r="CN1069" i="5" s="1"/>
  <c r="CR1069" i="5"/>
  <c r="CL1069" i="5"/>
  <c r="CI1069" i="5"/>
  <c r="CF1069" i="5"/>
  <c r="CE1069" i="5"/>
  <c r="CD1069" i="5"/>
  <c r="CC1069" i="5"/>
  <c r="CB1069" i="5"/>
  <c r="CA1069" i="5"/>
  <c r="BZ1069" i="5"/>
  <c r="BY1069" i="5"/>
  <c r="BX1069" i="5"/>
  <c r="BT1069" i="5"/>
  <c r="BS1069" i="5"/>
  <c r="BR1069" i="5"/>
  <c r="BQ1069" i="5"/>
  <c r="BM1069" i="5"/>
  <c r="BL1069" i="5"/>
  <c r="BH1069" i="5"/>
  <c r="BF1069" i="5"/>
  <c r="AX1069" i="5"/>
  <c r="AC1069" i="5"/>
  <c r="AA1069" i="5"/>
  <c r="AB1069" i="5"/>
  <c r="AU1069" i="5"/>
  <c r="CT1069" i="5" s="1"/>
  <c r="AS1069" i="5"/>
  <c r="CU1069" i="5" s="1"/>
  <c r="AQ1069" i="5"/>
  <c r="CS1069" i="5" s="1"/>
  <c r="AO1069" i="5"/>
  <c r="AM1069" i="5"/>
  <c r="AK1069" i="5"/>
  <c r="AI1069" i="5"/>
  <c r="CQ1069" i="5" s="1"/>
  <c r="AG1069" i="5"/>
  <c r="CK1069" i="5" s="1"/>
  <c r="AD1069" i="5"/>
  <c r="CJ1069" i="5" s="1"/>
  <c r="AK832" i="7"/>
  <c r="AJ832" i="7"/>
  <c r="AH832" i="7"/>
  <c r="J832" i="7"/>
  <c r="B832" i="7" s="1"/>
  <c r="AL832" i="7" s="1"/>
  <c r="Y874" i="6"/>
  <c r="V874" i="6"/>
  <c r="U874" i="6"/>
  <c r="AX1068" i="5"/>
  <c r="Z1068" i="5"/>
  <c r="CP1068" i="5" s="1"/>
  <c r="AF1069" i="2"/>
  <c r="AF1068" i="2"/>
  <c r="AF1067" i="2"/>
  <c r="AE1069" i="2"/>
  <c r="AA1069" i="2"/>
  <c r="Z1069" i="2"/>
  <c r="X1069" i="2"/>
  <c r="W1069" i="2"/>
  <c r="P1069" i="2"/>
  <c r="CR1068" i="5"/>
  <c r="CL1068" i="5"/>
  <c r="CI1068" i="5"/>
  <c r="CF1068" i="5"/>
  <c r="CE1068" i="5"/>
  <c r="CD1068" i="5"/>
  <c r="CC1068" i="5"/>
  <c r="CB1068" i="5"/>
  <c r="CA1068" i="5"/>
  <c r="BZ1068" i="5"/>
  <c r="BY1068" i="5"/>
  <c r="BX1068" i="5"/>
  <c r="BT1068" i="5"/>
  <c r="BS1068" i="5"/>
  <c r="BR1068" i="5"/>
  <c r="BQ1068" i="5"/>
  <c r="BM1068" i="5"/>
  <c r="BL1068" i="5"/>
  <c r="BH1068" i="5"/>
  <c r="BF1068" i="5"/>
  <c r="AU1068" i="5"/>
  <c r="CH1068" i="5" s="1"/>
  <c r="AS1068" i="5"/>
  <c r="CU1068" i="5" s="1"/>
  <c r="AQ1068" i="5"/>
  <c r="CS1068" i="5" s="1"/>
  <c r="AO1068" i="5"/>
  <c r="AM1068" i="5"/>
  <c r="AK1068" i="5"/>
  <c r="AI1068" i="5"/>
  <c r="CQ1068" i="5" s="1"/>
  <c r="AG1068" i="5"/>
  <c r="CK1068" i="5" s="1"/>
  <c r="AD1068" i="5"/>
  <c r="AC1068" i="5"/>
  <c r="AB1068" i="5"/>
  <c r="AA1068" i="5"/>
  <c r="AK831" i="7"/>
  <c r="AJ831" i="7"/>
  <c r="AH831" i="7"/>
  <c r="J831" i="7"/>
  <c r="B831" i="7" s="1"/>
  <c r="AL831" i="7" s="1"/>
  <c r="Y873" i="6"/>
  <c r="V873" i="6"/>
  <c r="U873" i="6"/>
  <c r="AK830" i="7"/>
  <c r="AJ830" i="7"/>
  <c r="AH830" i="7"/>
  <c r="J830" i="7"/>
  <c r="B830" i="7" s="1"/>
  <c r="AL830" i="7" s="1"/>
  <c r="Y872" i="6"/>
  <c r="V872" i="6"/>
  <c r="U872" i="6"/>
  <c r="CR1067" i="5"/>
  <c r="CL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BV1069" i="5" l="1"/>
  <c r="AI834" i="7"/>
  <c r="CQ1070" i="5"/>
  <c r="CO1069" i="5"/>
  <c r="AI833" i="7"/>
  <c r="CM1071" i="5"/>
  <c r="CQ1071" i="5"/>
  <c r="CS1071" i="5"/>
  <c r="CG1071" i="5"/>
  <c r="BV1071" i="5"/>
  <c r="CJ1071" i="5"/>
  <c r="CO1071" i="5"/>
  <c r="CT1071" i="5"/>
  <c r="CH1071" i="5"/>
  <c r="AI832" i="7"/>
  <c r="CO1070" i="5"/>
  <c r="CG1070" i="5"/>
  <c r="CH1070" i="5"/>
  <c r="CJ1070" i="5"/>
  <c r="BE1070" i="5"/>
  <c r="BJ1070" i="5" s="1"/>
  <c r="BN1070" i="5" s="1"/>
  <c r="CN1070" i="5"/>
  <c r="BK1070" i="5"/>
  <c r="AI831" i="7"/>
  <c r="CM1069" i="5"/>
  <c r="CG1069" i="5"/>
  <c r="CH1069" i="5"/>
  <c r="CP1069" i="5"/>
  <c r="BE1069" i="5"/>
  <c r="BJ1069" i="5" s="1"/>
  <c r="BN1069" i="5" s="1"/>
  <c r="BK1069" i="5"/>
  <c r="CM1068" i="5"/>
  <c r="CT1068" i="5"/>
  <c r="CG1068" i="5"/>
  <c r="BK1068" i="5"/>
  <c r="CJ1068" i="5"/>
  <c r="CJ1067" i="5"/>
  <c r="BE1068" i="5"/>
  <c r="BJ1068" i="5" s="1"/>
  <c r="BN1068" i="5" s="1"/>
  <c r="CN1068" i="5"/>
  <c r="BV1068" i="5"/>
  <c r="CO1068" i="5"/>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AS1042" i="5"/>
  <c r="CU1042" i="5" s="1"/>
  <c r="AQ1042" i="5"/>
  <c r="AO1042" i="5"/>
  <c r="AP1112" i="5" s="1"/>
  <c r="AM1042" i="5"/>
  <c r="AK1042" i="5"/>
  <c r="AN1112" i="5" s="1"/>
  <c r="AI1042" i="5"/>
  <c r="AG1042" i="5"/>
  <c r="CK1042" i="5" s="1"/>
  <c r="AD1042" i="5"/>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CM1042" i="5" l="1"/>
  <c r="AJ1112" i="5"/>
  <c r="CH1042" i="5"/>
  <c r="AV1112" i="5"/>
  <c r="CJ1042" i="5"/>
  <c r="AH1112" i="5"/>
  <c r="CG1042" i="5"/>
  <c r="AT1112" i="5"/>
  <c r="BE1042" i="5"/>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101" i="5"/>
  <c r="AG1102"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AS1011" i="5"/>
  <c r="CU1011" i="5" s="1"/>
  <c r="AQ1011" i="5"/>
  <c r="AO1011" i="5"/>
  <c r="AP1111" i="5" s="1"/>
  <c r="AM1011" i="5"/>
  <c r="AK1011" i="5"/>
  <c r="AI1011" i="5"/>
  <c r="AG1011" i="5"/>
  <c r="CK1011" i="5" s="1"/>
  <c r="AD1011" i="5"/>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CO1011" i="5" l="1"/>
  <c r="AH1111" i="5"/>
  <c r="CQ1011" i="5"/>
  <c r="AJ1111" i="5"/>
  <c r="AN1111" i="5"/>
  <c r="CH1011" i="5"/>
  <c r="AV1111" i="5"/>
  <c r="CG1011" i="5"/>
  <c r="AT1111" i="5"/>
  <c r="AI775" i="7"/>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110" i="5" l="1"/>
  <c r="AP1110" i="5"/>
  <c r="CS981" i="5"/>
  <c r="AT1110" i="5"/>
  <c r="CO981" i="5"/>
  <c r="AH1110" i="5"/>
  <c r="CT981" i="5"/>
  <c r="AV1110" i="5"/>
  <c r="CM981" i="5"/>
  <c r="AJ1110"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109" i="5" l="1"/>
  <c r="AP1109" i="5"/>
  <c r="AH1109" i="5"/>
  <c r="CG950" i="5"/>
  <c r="AT1109" i="5"/>
  <c r="CH950" i="5"/>
  <c r="AV1109" i="5"/>
  <c r="CM950" i="5"/>
  <c r="AJ1109"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108" i="5" l="1"/>
  <c r="AT1108" i="5"/>
  <c r="AV1108" i="5"/>
  <c r="AP1108" i="5"/>
  <c r="AJ1108" i="5"/>
  <c r="AN1108"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107" i="5"/>
  <c r="BE919" i="5"/>
  <c r="BJ919" i="5" s="1"/>
  <c r="BN919" i="5" s="1"/>
  <c r="BE921" i="5"/>
  <c r="BJ921" i="5" s="1"/>
  <c r="BN921" i="5" s="1"/>
  <c r="BK920" i="5"/>
  <c r="CG920" i="5"/>
  <c r="AP1106"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101"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97"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107"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107" i="5" l="1"/>
  <c r="CQ889" i="5"/>
  <c r="AJ1107" i="5"/>
  <c r="AT1107" i="5"/>
  <c r="CK889" i="5"/>
  <c r="CS889" i="5"/>
  <c r="AU1101" i="5"/>
  <c r="CJ889" i="5"/>
  <c r="AH1107"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106" i="5" l="1"/>
  <c r="AN1105"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101"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106" i="5" l="1"/>
  <c r="AT1106" i="5"/>
  <c r="AV1106" i="5"/>
  <c r="CK858" i="5"/>
  <c r="BV858" i="5"/>
  <c r="AH1106"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101"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101"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102" i="5"/>
  <c r="AE839" i="2"/>
  <c r="AA839" i="2"/>
  <c r="Z839" i="2"/>
  <c r="X839" i="2"/>
  <c r="W839" i="2"/>
  <c r="P839" i="2"/>
  <c r="O864" i="7"/>
  <c r="G864"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105"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105" i="5" l="1"/>
  <c r="AJ1105" i="5"/>
  <c r="AT1105" i="5"/>
  <c r="AV1103" i="5"/>
  <c r="AV1105" i="5"/>
  <c r="CK828" i="5"/>
  <c r="AJ1103"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104"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104" i="5" l="1"/>
  <c r="AT1104" i="5"/>
  <c r="AJ1104" i="5"/>
  <c r="AP1104" i="5"/>
  <c r="AH1104" i="5"/>
  <c r="AV1104" i="5"/>
  <c r="CK797" i="5"/>
  <c r="AJ1102" i="5"/>
  <c r="AV1102"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J1101"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74" i="6" s="1"/>
  <c r="F876" i="6" s="1"/>
  <c r="F878" i="6" s="1"/>
  <c r="F880" i="6" s="1"/>
  <c r="F882" i="6" s="1"/>
  <c r="F884" i="6" s="1"/>
  <c r="F886" i="6" s="1"/>
  <c r="F888" i="6" s="1"/>
  <c r="F890" i="6" s="1"/>
  <c r="F892" i="6" s="1"/>
  <c r="F894" i="6" s="1"/>
  <c r="F896" i="6" s="1"/>
  <c r="F898"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F873" i="6" s="1"/>
  <c r="F875" i="6" s="1"/>
  <c r="F877" i="6" s="1"/>
  <c r="F879" i="6" s="1"/>
  <c r="F881" i="6" s="1"/>
  <c r="F883" i="6" s="1"/>
  <c r="F885" i="6" s="1"/>
  <c r="F887" i="6" s="1"/>
  <c r="F889" i="6" s="1"/>
  <c r="F891" i="6" s="1"/>
  <c r="F893" i="6" s="1"/>
  <c r="F895" i="6" s="1"/>
  <c r="F897"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101"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AW1068" i="5" s="1"/>
  <c r="AW1069" i="5" s="1"/>
  <c r="AW1070" i="5" s="1"/>
  <c r="AW1071" i="5" s="1"/>
  <c r="AW1072" i="5" s="1"/>
  <c r="AW1073" i="5" s="1"/>
  <c r="AW1074" i="5" s="1"/>
  <c r="AW1075" i="5" s="1"/>
  <c r="AW1076" i="5" s="1"/>
  <c r="AW1077" i="5" s="1"/>
  <c r="AW1078" i="5" s="1"/>
  <c r="AW1079" i="5" s="1"/>
  <c r="AW1080" i="5" s="1"/>
  <c r="AW1081" i="5" s="1"/>
  <c r="AW1082" i="5" s="1"/>
  <c r="AW1083" i="5" s="1"/>
  <c r="AW1084" i="5" s="1"/>
  <c r="AW1085" i="5" s="1"/>
  <c r="AW1086" i="5" s="1"/>
  <c r="AW1087" i="5" s="1"/>
  <c r="AW1088" i="5" s="1"/>
  <c r="AW1089" i="5" s="1"/>
  <c r="AW1090" i="5" s="1"/>
  <c r="AW1091" i="5" s="1"/>
  <c r="AW1092" i="5" s="1"/>
  <c r="AW1093"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103" i="5"/>
  <c r="AS581" i="5"/>
  <c r="CU581" i="5" s="1"/>
  <c r="AG581" i="5"/>
  <c r="CK581" i="5" s="1"/>
  <c r="X864"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64"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64"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Y1068" i="5" s="1"/>
  <c r="Y1069" i="5" s="1"/>
  <c r="Y1070" i="5" s="1"/>
  <c r="Y1071" i="5" s="1"/>
  <c r="Y1072" i="5" s="1"/>
  <c r="Y1073" i="5" s="1"/>
  <c r="Y1074" i="5" s="1"/>
  <c r="Y1075" i="5" s="1"/>
  <c r="Y1076" i="5" s="1"/>
  <c r="Y1077" i="5" s="1"/>
  <c r="Y1078" i="5" s="1"/>
  <c r="Y1079" i="5" s="1"/>
  <c r="Y1080" i="5" s="1"/>
  <c r="Y1081" i="5" s="1"/>
  <c r="Y1082" i="5" s="1"/>
  <c r="Y1083" i="5" s="1"/>
  <c r="Y1084" i="5" s="1"/>
  <c r="Y1085" i="5" s="1"/>
  <c r="Y1086" i="5" s="1"/>
  <c r="Y1087" i="5" s="1"/>
  <c r="Y1088" i="5" s="1"/>
  <c r="Y1089" i="5" s="1"/>
  <c r="Y1090" i="5" s="1"/>
  <c r="Y1091" i="5" s="1"/>
  <c r="Y1092" i="5" s="1"/>
  <c r="Y1093"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64"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100"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100"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1068" i="5" s="1"/>
  <c r="BW1072" i="5" s="1"/>
  <c r="BW1076" i="5" s="1"/>
  <c r="BW1080" i="5" s="1"/>
  <c r="BW1084" i="5" s="1"/>
  <c r="BW1088" i="5" s="1"/>
  <c r="BW109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BW1071" i="5" s="1"/>
  <c r="BW1075" i="5" s="1"/>
  <c r="BW1079" i="5" s="1"/>
  <c r="BW1083" i="5" s="1"/>
  <c r="BW1087" i="5" s="1"/>
  <c r="BW109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BW1069" i="5" s="1"/>
  <c r="BW1073" i="5" s="1"/>
  <c r="BW1077" i="5" s="1"/>
  <c r="BW1081" i="5" s="1"/>
  <c r="BW1085" i="5" s="1"/>
  <c r="BW1089" i="5" s="1"/>
  <c r="BW109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BW1070" i="5" s="1"/>
  <c r="BW1074" i="5" s="1"/>
  <c r="BW1078" i="5" s="1"/>
  <c r="BW1082" i="5" s="1"/>
  <c r="BW1086" i="5" s="1"/>
  <c r="BW1090"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101" i="5"/>
  <c r="CL378" i="5" l="1"/>
  <c r="CI378" i="5"/>
  <c r="CE378" i="5"/>
  <c r="CD378" i="5"/>
  <c r="CC378" i="5"/>
  <c r="CB378" i="5"/>
  <c r="CA378" i="5"/>
  <c r="BZ378" i="5"/>
  <c r="BY378" i="5"/>
  <c r="BX378" i="5"/>
  <c r="BT378" i="5"/>
  <c r="BS378" i="5"/>
  <c r="BR378" i="5"/>
  <c r="BQ378" i="5"/>
  <c r="BL378" i="5"/>
  <c r="BM378" i="5"/>
  <c r="BH378" i="5"/>
  <c r="BF378" i="5"/>
  <c r="BB1101"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74" i="6" s="1"/>
  <c r="L876" i="6" s="1"/>
  <c r="L878" i="6" s="1"/>
  <c r="L880" i="6" s="1"/>
  <c r="L882" i="6" s="1"/>
  <c r="L884" i="6" s="1"/>
  <c r="L886" i="6" s="1"/>
  <c r="L888" i="6" s="1"/>
  <c r="L890" i="6" s="1"/>
  <c r="L892" i="6" s="1"/>
  <c r="L894" i="6" s="1"/>
  <c r="L896" i="6" s="1"/>
  <c r="L898"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L873" i="6" s="1"/>
  <c r="L875" i="6" s="1"/>
  <c r="L877" i="6" s="1"/>
  <c r="L879" i="6" s="1"/>
  <c r="L881" i="6" s="1"/>
  <c r="L883" i="6" s="1"/>
  <c r="L885" i="6" s="1"/>
  <c r="L887" i="6" s="1"/>
  <c r="L889" i="6" s="1"/>
  <c r="L891" i="6" s="1"/>
  <c r="L893" i="6" s="1"/>
  <c r="L895" i="6" s="1"/>
  <c r="L897"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74" i="6" s="1"/>
  <c r="R876" i="6" s="1"/>
  <c r="R878" i="6" s="1"/>
  <c r="R880" i="6" s="1"/>
  <c r="R882" i="6" s="1"/>
  <c r="R884" i="6" s="1"/>
  <c r="R886" i="6" s="1"/>
  <c r="R888" i="6" s="1"/>
  <c r="R890" i="6" s="1"/>
  <c r="R892" i="6" s="1"/>
  <c r="R894" i="6" s="1"/>
  <c r="R896" i="6" s="1"/>
  <c r="R898"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R873" i="6" s="1"/>
  <c r="R875" i="6" s="1"/>
  <c r="R877" i="6" s="1"/>
  <c r="R879" i="6" s="1"/>
  <c r="R881" i="6" s="1"/>
  <c r="R883" i="6" s="1"/>
  <c r="R885" i="6" s="1"/>
  <c r="R887" i="6" s="1"/>
  <c r="R889" i="6" s="1"/>
  <c r="R891" i="6" s="1"/>
  <c r="R893" i="6" s="1"/>
  <c r="R895" i="6" s="1"/>
  <c r="R897"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64"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64" i="7"/>
  <c r="AD864" i="7"/>
  <c r="AB864" i="7"/>
  <c r="Y864" i="7"/>
  <c r="N864" i="7"/>
  <c r="E864"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69"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1068" i="5" s="1"/>
  <c r="BD1072" i="5" s="1"/>
  <c r="BD1076" i="5" s="1"/>
  <c r="BD1080" i="5" s="1"/>
  <c r="BD1084" i="5" s="1"/>
  <c r="BD1088" i="5" s="1"/>
  <c r="BD109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D1071" i="5" s="1"/>
  <c r="BD1075" i="5" s="1"/>
  <c r="BD1079" i="5" s="1"/>
  <c r="BD1083" i="5" s="1"/>
  <c r="BD1087" i="5" s="1"/>
  <c r="BD109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BD1069" i="5" s="1"/>
  <c r="BD1073" i="5" s="1"/>
  <c r="BD1077" i="5" s="1"/>
  <c r="BD1081" i="5" s="1"/>
  <c r="BD1085" i="5" s="1"/>
  <c r="BD1089" i="5" s="1"/>
  <c r="BD109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D1070" i="5" s="1"/>
  <c r="BD1074" i="5" s="1"/>
  <c r="BD1078" i="5" s="1"/>
  <c r="BD1082" i="5" s="1"/>
  <c r="BD1086" i="5" s="1"/>
  <c r="BD1090"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103"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74" i="6" s="1"/>
  <c r="S876" i="6" s="1"/>
  <c r="S878" i="6" s="1"/>
  <c r="S880" i="6" s="1"/>
  <c r="S882" i="6" s="1"/>
  <c r="S884" i="6" s="1"/>
  <c r="S886" i="6" s="1"/>
  <c r="S888" i="6" s="1"/>
  <c r="S890" i="6" s="1"/>
  <c r="S892" i="6" s="1"/>
  <c r="S894" i="6" s="1"/>
  <c r="S896" i="6" s="1"/>
  <c r="S898"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S873" i="6" s="1"/>
  <c r="S875" i="6" s="1"/>
  <c r="S877" i="6" s="1"/>
  <c r="S879" i="6" s="1"/>
  <c r="S881" i="6" s="1"/>
  <c r="S883" i="6" s="1"/>
  <c r="S885" i="6" s="1"/>
  <c r="S887" i="6" s="1"/>
  <c r="S889" i="6" s="1"/>
  <c r="S891" i="6" s="1"/>
  <c r="S893" i="6" s="1"/>
  <c r="S895" i="6" s="1"/>
  <c r="S897"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1068" i="5" s="1"/>
  <c r="BA1072" i="5" s="1"/>
  <c r="BA1076" i="5" s="1"/>
  <c r="BA1080" i="5" s="1"/>
  <c r="BA1084" i="5" s="1"/>
  <c r="BA1088" i="5" s="1"/>
  <c r="BA109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BA1071" i="5" s="1"/>
  <c r="BA1075" i="5" s="1"/>
  <c r="BA1079" i="5" s="1"/>
  <c r="BA1083" i="5" s="1"/>
  <c r="BA1087" i="5" s="1"/>
  <c r="BA109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74" i="6" s="1"/>
  <c r="K876" i="6" s="1"/>
  <c r="K878" i="6" s="1"/>
  <c r="K880" i="6" s="1"/>
  <c r="K882" i="6" s="1"/>
  <c r="K884" i="6" s="1"/>
  <c r="K886" i="6" s="1"/>
  <c r="K888" i="6" s="1"/>
  <c r="K890" i="6" s="1"/>
  <c r="K892" i="6" s="1"/>
  <c r="K894" i="6" s="1"/>
  <c r="K896" i="6" s="1"/>
  <c r="K898"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K873" i="6" s="1"/>
  <c r="K875" i="6" s="1"/>
  <c r="K877" i="6" s="1"/>
  <c r="K879" i="6" s="1"/>
  <c r="K881" i="6" s="1"/>
  <c r="K883" i="6" s="1"/>
  <c r="K885" i="6" s="1"/>
  <c r="K887" i="6" s="1"/>
  <c r="K889" i="6" s="1"/>
  <c r="K891" i="6" s="1"/>
  <c r="K893" i="6" s="1"/>
  <c r="K895" i="6" s="1"/>
  <c r="K897"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74" i="6" s="1"/>
  <c r="N876" i="6" s="1"/>
  <c r="N878" i="6" s="1"/>
  <c r="N880" i="6" s="1"/>
  <c r="N882" i="6" s="1"/>
  <c r="N884" i="6" s="1"/>
  <c r="N886" i="6" s="1"/>
  <c r="N888" i="6" s="1"/>
  <c r="N890" i="6" s="1"/>
  <c r="N892" i="6" s="1"/>
  <c r="N894" i="6" s="1"/>
  <c r="N896" i="6" s="1"/>
  <c r="N898"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N873" i="6" s="1"/>
  <c r="N875" i="6" s="1"/>
  <c r="N877" i="6" s="1"/>
  <c r="N879" i="6" s="1"/>
  <c r="N881" i="6" s="1"/>
  <c r="N883" i="6" s="1"/>
  <c r="N885" i="6" s="1"/>
  <c r="N887" i="6" s="1"/>
  <c r="N889" i="6" s="1"/>
  <c r="N891" i="6" s="1"/>
  <c r="N893" i="6" s="1"/>
  <c r="N895" i="6" s="1"/>
  <c r="N897"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74" i="6" s="1"/>
  <c r="T876" i="6" s="1"/>
  <c r="T878" i="6" s="1"/>
  <c r="T880" i="6" s="1"/>
  <c r="T882" i="6" s="1"/>
  <c r="T884" i="6" s="1"/>
  <c r="T886" i="6" s="1"/>
  <c r="T888" i="6" s="1"/>
  <c r="T890" i="6" s="1"/>
  <c r="T892" i="6" s="1"/>
  <c r="T894" i="6" s="1"/>
  <c r="T896" i="6" s="1"/>
  <c r="T898"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T873" i="6" s="1"/>
  <c r="T875" i="6" s="1"/>
  <c r="T877" i="6" s="1"/>
  <c r="T879" i="6" s="1"/>
  <c r="T881" i="6" s="1"/>
  <c r="T883" i="6" s="1"/>
  <c r="T885" i="6" s="1"/>
  <c r="T887" i="6" s="1"/>
  <c r="T889" i="6" s="1"/>
  <c r="T891" i="6" s="1"/>
  <c r="T893" i="6" s="1"/>
  <c r="T895" i="6" s="1"/>
  <c r="T897"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A1069" i="5" s="1"/>
  <c r="BA1073" i="5" s="1"/>
  <c r="BA1077" i="5" s="1"/>
  <c r="BA1081" i="5" s="1"/>
  <c r="BA1085" i="5" s="1"/>
  <c r="BA1089" i="5" s="1"/>
  <c r="BA109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74" i="6" s="1"/>
  <c r="X876" i="6" s="1"/>
  <c r="X878" i="6" s="1"/>
  <c r="X880" i="6" s="1"/>
  <c r="X882" i="6" s="1"/>
  <c r="X884" i="6" s="1"/>
  <c r="X886" i="6" s="1"/>
  <c r="X888" i="6" s="1"/>
  <c r="X890" i="6" s="1"/>
  <c r="X892" i="6" s="1"/>
  <c r="X894" i="6" s="1"/>
  <c r="X896" i="6" s="1"/>
  <c r="X898"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X873" i="6" s="1"/>
  <c r="X875" i="6" s="1"/>
  <c r="X877" i="6" s="1"/>
  <c r="X879" i="6" s="1"/>
  <c r="X881" i="6" s="1"/>
  <c r="X883" i="6" s="1"/>
  <c r="X885" i="6" s="1"/>
  <c r="X887" i="6" s="1"/>
  <c r="X889" i="6" s="1"/>
  <c r="X891" i="6" s="1"/>
  <c r="X893" i="6" s="1"/>
  <c r="X895" i="6" s="1"/>
  <c r="X897"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BA1070" i="5" s="1"/>
  <c r="BA1074" i="5" s="1"/>
  <c r="BA1078" i="5" s="1"/>
  <c r="BA1082" i="5" s="1"/>
  <c r="BA1086" i="5" s="1"/>
  <c r="BA1090"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74" i="6" s="1"/>
  <c r="Z876" i="6" s="1"/>
  <c r="Z878" i="6" s="1"/>
  <c r="Z880" i="6" s="1"/>
  <c r="Z882" i="6" s="1"/>
  <c r="Z884" i="6" s="1"/>
  <c r="Z886" i="6" s="1"/>
  <c r="Z888" i="6" s="1"/>
  <c r="Z890" i="6" s="1"/>
  <c r="Z892" i="6" s="1"/>
  <c r="Z894" i="6" s="1"/>
  <c r="Z896" i="6" s="1"/>
  <c r="Z898"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Z873" i="6" s="1"/>
  <c r="Z875" i="6" s="1"/>
  <c r="Z877" i="6" s="1"/>
  <c r="Z879" i="6" s="1"/>
  <c r="Z881" i="6" s="1"/>
  <c r="Z883" i="6" s="1"/>
  <c r="Z885" i="6" s="1"/>
  <c r="Z887" i="6" s="1"/>
  <c r="Z889" i="6" s="1"/>
  <c r="Z891" i="6" s="1"/>
  <c r="Z893" i="6" s="1"/>
  <c r="Z895" i="6" s="1"/>
  <c r="Z897"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102"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AE1068" i="5" s="1"/>
  <c r="AE1069" i="5" s="1"/>
  <c r="AE1070" i="5" s="1"/>
  <c r="AE1071" i="5" s="1"/>
  <c r="AE1072" i="5" s="1"/>
  <c r="AE1073" i="5" s="1"/>
  <c r="AE1074" i="5" s="1"/>
  <c r="AE1075" i="5" s="1"/>
  <c r="AE1076" i="5" s="1"/>
  <c r="AE1077" i="5" s="1"/>
  <c r="AE1078" i="5" s="1"/>
  <c r="AE1079" i="5" s="1"/>
  <c r="AE1080" i="5" s="1"/>
  <c r="AE1081" i="5" s="1"/>
  <c r="AE1082" i="5" s="1"/>
  <c r="AE1083" i="5" s="1"/>
  <c r="AE1084" i="5" s="1"/>
  <c r="AE1085" i="5" s="1"/>
  <c r="AE1086" i="5" s="1"/>
  <c r="AE1087" i="5" s="1"/>
  <c r="AE1088" i="5" s="1"/>
  <c r="AE1089" i="5" s="1"/>
  <c r="AE1090" i="5" s="1"/>
  <c r="AE1091" i="5" s="1"/>
  <c r="AE1092" i="5" s="1"/>
  <c r="AE109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BC1068" i="5" s="1"/>
  <c r="BC1069" i="5" s="1"/>
  <c r="BC1070" i="5" s="1"/>
  <c r="BC1071" i="5" s="1"/>
  <c r="BC1072" i="5" s="1"/>
  <c r="BC1073" i="5" s="1"/>
  <c r="BC1074" i="5" s="1"/>
  <c r="BC1075" i="5" s="1"/>
  <c r="BC1076" i="5" s="1"/>
  <c r="BC1077" i="5" s="1"/>
  <c r="BC1078" i="5" s="1"/>
  <c r="BC1079" i="5" s="1"/>
  <c r="BC1080" i="5" s="1"/>
  <c r="BC1081" i="5" s="1"/>
  <c r="BC1082" i="5" s="1"/>
  <c r="BC1083" i="5" s="1"/>
  <c r="BC1084" i="5" s="1"/>
  <c r="BC1085" i="5" s="1"/>
  <c r="BC1086" i="5" s="1"/>
  <c r="BC1087" i="5" s="1"/>
  <c r="BC1088" i="5" s="1"/>
  <c r="BC1089" i="5" s="1"/>
  <c r="BC1090" i="5" s="1"/>
  <c r="BC1091" i="5" s="1"/>
  <c r="BC1092" i="5" s="1"/>
  <c r="BC1093"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AZ1068" i="5" s="1"/>
  <c r="AZ1069" i="5" s="1"/>
  <c r="AZ1070" i="5" s="1"/>
  <c r="AZ1071" i="5" s="1"/>
  <c r="AZ1072" i="5" s="1"/>
  <c r="AZ1073" i="5" s="1"/>
  <c r="AZ1074" i="5" s="1"/>
  <c r="AZ1075" i="5" s="1"/>
  <c r="AZ1076" i="5" s="1"/>
  <c r="AZ1077" i="5" s="1"/>
  <c r="AZ1078" i="5" s="1"/>
  <c r="AZ1079" i="5" s="1"/>
  <c r="AZ1080" i="5" s="1"/>
  <c r="AZ1081" i="5" s="1"/>
  <c r="AZ1082" i="5" s="1"/>
  <c r="AZ1083" i="5" s="1"/>
  <c r="AZ1084" i="5" s="1"/>
  <c r="AZ1085" i="5" s="1"/>
  <c r="AZ1086" i="5" s="1"/>
  <c r="AZ1087" i="5" s="1"/>
  <c r="AZ1088" i="5" s="1"/>
  <c r="AZ1089" i="5" s="1"/>
  <c r="AZ1090" i="5" s="1"/>
  <c r="AZ1091" i="5" s="1"/>
  <c r="AZ1092" i="5" s="1"/>
  <c r="AZ1093"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102"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1068" i="5" s="1"/>
  <c r="BP1072" i="5" s="1"/>
  <c r="BP1076" i="5" s="1"/>
  <c r="BP1080" i="5" s="1"/>
  <c r="BP1084" i="5" s="1"/>
  <c r="BP1088" i="5" s="1"/>
  <c r="BP109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P1071" i="5" s="1"/>
  <c r="BP1075" i="5" s="1"/>
  <c r="BP1079" i="5" s="1"/>
  <c r="BP1083" i="5" s="1"/>
  <c r="BP1087" i="5" s="1"/>
  <c r="BP109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1068" i="5" s="1"/>
  <c r="BO1072" i="5" s="1"/>
  <c r="BO1076" i="5" s="1"/>
  <c r="BO1080" i="5" s="1"/>
  <c r="BO1084" i="5" s="1"/>
  <c r="BO1088" i="5" s="1"/>
  <c r="BO109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BO1071" i="5" s="1"/>
  <c r="BO1075" i="5" s="1"/>
  <c r="BO1079" i="5" s="1"/>
  <c r="BO1083" i="5" s="1"/>
  <c r="BO1087" i="5" s="1"/>
  <c r="BO109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BP1069" i="5" s="1"/>
  <c r="BP1073" i="5" s="1"/>
  <c r="BP1077" i="5" s="1"/>
  <c r="BP1081" i="5" s="1"/>
  <c r="BP1085" i="5" s="1"/>
  <c r="BP1089" i="5" s="1"/>
  <c r="BP109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O1069" i="5" s="1"/>
  <c r="BO1073" i="5" s="1"/>
  <c r="BO1077" i="5" s="1"/>
  <c r="BO1081" i="5" s="1"/>
  <c r="BO1085" i="5" s="1"/>
  <c r="BO1089" i="5" s="1"/>
  <c r="BO109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P1070" i="5" s="1"/>
  <c r="BP1074" i="5" s="1"/>
  <c r="BP1078" i="5" s="1"/>
  <c r="BP1082" i="5" s="1"/>
  <c r="BP1086" i="5" s="1"/>
  <c r="BP109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BO1070" i="5" s="1"/>
  <c r="BO1074" i="5" s="1"/>
  <c r="BO1078" i="5" s="1"/>
  <c r="BO1082" i="5" s="1"/>
  <c r="BO1086" i="5" s="1"/>
  <c r="BO1090"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O1071" i="2" s="1"/>
  <c r="O1072" i="2" s="1"/>
  <c r="O1073" i="2" s="1"/>
  <c r="O1074" i="2" s="1"/>
  <c r="O1075" i="2" s="1"/>
  <c r="O1076" i="2" s="1"/>
  <c r="O1077" i="2" s="1"/>
  <c r="O1078" i="2" s="1"/>
  <c r="O1079" i="2" s="1"/>
  <c r="O1080" i="2" s="1"/>
  <c r="O1081" i="2" s="1"/>
  <c r="O1082" i="2" s="1"/>
  <c r="O1083" i="2" s="1"/>
  <c r="O1084" i="2" s="1"/>
  <c r="O1085" i="2" s="1"/>
  <c r="O1086" i="2" s="1"/>
  <c r="O1087" i="2" s="1"/>
  <c r="O1088" i="2" s="1"/>
  <c r="O1089" i="2" s="1"/>
  <c r="O1090" i="2" s="1"/>
  <c r="O1091" i="2" s="1"/>
  <c r="O1092" i="2" s="1"/>
  <c r="O1093" i="2" s="1"/>
  <c r="O109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K1071" i="2" s="1"/>
  <c r="K1072" i="2" s="1"/>
  <c r="K1073" i="2" s="1"/>
  <c r="K1074" i="2" s="1"/>
  <c r="K1075" i="2" s="1"/>
  <c r="K1076" i="2" s="1"/>
  <c r="K1077" i="2" s="1"/>
  <c r="K1078" i="2" s="1"/>
  <c r="K1079" i="2" s="1"/>
  <c r="K1080" i="2" s="1"/>
  <c r="K1081" i="2" s="1"/>
  <c r="K1082" i="2" s="1"/>
  <c r="K1083" i="2" s="1"/>
  <c r="K1084" i="2" s="1"/>
  <c r="K1085" i="2" s="1"/>
  <c r="K1086" i="2" s="1"/>
  <c r="K1087" i="2" s="1"/>
  <c r="K1088" i="2" s="1"/>
  <c r="K1089" i="2" s="1"/>
  <c r="K1090" i="2" s="1"/>
  <c r="K1091" i="2" s="1"/>
  <c r="K1092" i="2" s="1"/>
  <c r="K1093" i="2" s="1"/>
  <c r="K109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C1073" i="5" s="1"/>
  <c r="C1074"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74" i="5" l="1"/>
  <c r="C1075" i="5"/>
  <c r="C1076" i="5" s="1"/>
  <c r="C1077" i="5" s="1"/>
  <c r="C1078" i="5" s="1"/>
  <c r="C1079" i="5" s="1"/>
  <c r="C1080" i="5" s="1"/>
  <c r="C1081" i="5" s="1"/>
  <c r="C1082" i="5" s="1"/>
  <c r="C1083" i="5" s="1"/>
  <c r="C1084" i="5" s="1"/>
  <c r="C1085" i="5" s="1"/>
  <c r="C1086" i="5" s="1"/>
  <c r="C1087" i="5" s="1"/>
  <c r="C1088" i="5" s="1"/>
  <c r="C1089" i="5" s="1"/>
  <c r="C1090" i="5" s="1"/>
  <c r="C1091" i="5" s="1"/>
  <c r="C1092" i="5" s="1"/>
  <c r="C1093" i="5" s="1"/>
  <c r="BI1074" i="5"/>
  <c r="BG1074" i="5" s="1"/>
  <c r="D1073" i="5"/>
  <c r="BI1073" i="5"/>
  <c r="BG1073" i="5" s="1"/>
  <c r="D1072" i="5"/>
  <c r="BI1072" i="5"/>
  <c r="BG1072" i="5" s="1"/>
  <c r="D1071" i="5"/>
  <c r="BI1071" i="5"/>
  <c r="BG1071" i="5" s="1"/>
  <c r="D1070" i="5"/>
  <c r="BI1070" i="5"/>
  <c r="BG1070" i="5" s="1"/>
  <c r="D1069" i="5"/>
  <c r="BI1069" i="5"/>
  <c r="BG1069" i="5" s="1"/>
  <c r="BI1068" i="5"/>
  <c r="BG1068" i="5" s="1"/>
  <c r="D1068" i="5"/>
  <c r="BI1067" i="5"/>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BI1093" i="5" l="1"/>
  <c r="BG1093" i="5" s="1"/>
  <c r="D1093" i="5"/>
  <c r="D1092" i="5"/>
  <c r="BI1092" i="5"/>
  <c r="BG1092" i="5" s="1"/>
  <c r="D1091" i="5"/>
  <c r="BI1091" i="5"/>
  <c r="BG1091" i="5" s="1"/>
  <c r="D1090" i="5"/>
  <c r="BI1090" i="5"/>
  <c r="BG1090" i="5" s="1"/>
  <c r="D1089" i="5"/>
  <c r="BI1089" i="5"/>
  <c r="BG1089" i="5" s="1"/>
  <c r="D1088" i="5"/>
  <c r="BI1088" i="5"/>
  <c r="BG1088" i="5" s="1"/>
  <c r="D1087" i="5"/>
  <c r="BI1087" i="5"/>
  <c r="BG1087" i="5" s="1"/>
  <c r="D1086" i="5"/>
  <c r="BI1086" i="5"/>
  <c r="BG1086" i="5" s="1"/>
  <c r="D1085" i="5"/>
  <c r="BI1085" i="5"/>
  <c r="BG1085" i="5" s="1"/>
  <c r="D1084" i="5"/>
  <c r="BI1084" i="5"/>
  <c r="BG1084" i="5" s="1"/>
  <c r="D1083" i="5"/>
  <c r="BI1083" i="5"/>
  <c r="BG1083" i="5" s="1"/>
  <c r="D1082" i="5"/>
  <c r="BI1082" i="5"/>
  <c r="BG1082" i="5" s="1"/>
  <c r="D1081" i="5"/>
  <c r="BI1081" i="5"/>
  <c r="BG1081" i="5" s="1"/>
  <c r="D1080" i="5"/>
  <c r="BI1080" i="5"/>
  <c r="BG1080" i="5" s="1"/>
  <c r="D1079" i="5"/>
  <c r="BI1079" i="5"/>
  <c r="BG1079" i="5" s="1"/>
  <c r="D1078" i="5"/>
  <c r="BI1078" i="5"/>
  <c r="BG1078" i="5" s="1"/>
  <c r="D1077" i="5"/>
  <c r="BI1077" i="5"/>
  <c r="BG1077" i="5" s="1"/>
  <c r="D1076" i="5"/>
  <c r="BI1076" i="5"/>
  <c r="BG1076" i="5" s="1"/>
  <c r="D1075" i="5"/>
  <c r="BI1075" i="5"/>
  <c r="BG1075" i="5" s="1"/>
  <c r="W421" i="6"/>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64" i="7"/>
  <c r="T864" i="7"/>
  <c r="R864" i="7"/>
  <c r="Z864" i="7"/>
  <c r="AC864"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64" i="7"/>
  <c r="AK371" i="7"/>
  <c r="S864" i="7"/>
  <c r="B371" i="7"/>
  <c r="AL371" i="7" s="1"/>
  <c r="U864"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64" i="7"/>
  <c r="K864" i="7"/>
  <c r="AK392" i="7"/>
  <c r="I864"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H1069" i="2" s="1"/>
  <c r="H1070" i="2" s="1"/>
  <c r="H1071" i="2" s="1"/>
  <c r="H1072" i="2" s="1"/>
  <c r="H1073" i="2" s="1"/>
  <c r="H1074" i="2" s="1"/>
  <c r="H1075" i="2" s="1"/>
  <c r="H1076" i="2" s="1"/>
  <c r="H1077" i="2" s="1"/>
  <c r="H1078" i="2" s="1"/>
  <c r="H1079"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79" i="2" l="1"/>
  <c r="H1080" i="2"/>
  <c r="Y1078" i="2"/>
  <c r="Y1077" i="2"/>
  <c r="Y1076" i="2"/>
  <c r="Y1075" i="2"/>
  <c r="Y1074" i="2"/>
  <c r="Y1073" i="2"/>
  <c r="Y1072" i="2"/>
  <c r="Y1071" i="2"/>
  <c r="Y1070" i="2"/>
  <c r="Y1069" i="2"/>
  <c r="Y1068" i="2"/>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Y1080" i="2" l="1"/>
  <c r="H1081" i="2"/>
  <c r="H1082" i="2" s="1"/>
  <c r="H1083" i="2" s="1"/>
  <c r="H1084" i="2" s="1"/>
  <c r="H1085" i="2" s="1"/>
  <c r="I936" i="2"/>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H1086" i="2" l="1"/>
  <c r="Y1086" i="2"/>
  <c r="Y1085" i="2"/>
  <c r="Y1084" i="2"/>
  <c r="Y1083" i="2"/>
  <c r="Y1082" i="2"/>
  <c r="Y1081" i="2"/>
  <c r="I937" i="2"/>
  <c r="M938" i="2"/>
  <c r="M939" i="2" s="1"/>
  <c r="M940" i="2" s="1"/>
  <c r="M941" i="2" s="1"/>
  <c r="M942" i="2" s="1"/>
  <c r="AB937" i="2"/>
  <c r="W568" i="6"/>
  <c r="I569" i="6"/>
  <c r="H1087" i="2" l="1"/>
  <c r="H1088" i="2" s="1"/>
  <c r="Y1088" i="2" s="1"/>
  <c r="AB942" i="2"/>
  <c r="M943" i="2"/>
  <c r="M944" i="2" s="1"/>
  <c r="M945" i="2" s="1"/>
  <c r="I942" i="2"/>
  <c r="AB941" i="2"/>
  <c r="I941" i="2"/>
  <c r="AB940" i="2"/>
  <c r="I940" i="2"/>
  <c r="AB939" i="2"/>
  <c r="I939" i="2"/>
  <c r="AB938" i="2"/>
  <c r="I938" i="2"/>
  <c r="W569" i="6"/>
  <c r="I570" i="6"/>
  <c r="H1089" i="2" l="1"/>
  <c r="Y1087" i="2"/>
  <c r="M946" i="2"/>
  <c r="M947" i="2" s="1"/>
  <c r="M948" i="2" s="1"/>
  <c r="M949" i="2" s="1"/>
  <c r="M950" i="2" s="1"/>
  <c r="M951" i="2" s="1"/>
  <c r="AB945" i="2"/>
  <c r="I945" i="2"/>
  <c r="AB944" i="2"/>
  <c r="I944" i="2"/>
  <c r="AB943" i="2"/>
  <c r="I943" i="2"/>
  <c r="W570" i="6"/>
  <c r="I571" i="6"/>
  <c r="H1090" i="2" l="1"/>
  <c r="Y1089" i="2"/>
  <c r="I951" i="2"/>
  <c r="M952" i="2"/>
  <c r="AB951" i="2"/>
  <c r="AB950" i="2"/>
  <c r="I950" i="2"/>
  <c r="AB949" i="2"/>
  <c r="I949" i="2"/>
  <c r="AB948" i="2"/>
  <c r="I948" i="2"/>
  <c r="AB947" i="2"/>
  <c r="I947" i="2"/>
  <c r="AB946" i="2"/>
  <c r="I946" i="2"/>
  <c r="W571" i="6"/>
  <c r="I572" i="6"/>
  <c r="H1091" i="2" l="1"/>
  <c r="H1092" i="2" s="1"/>
  <c r="Y1090" i="2"/>
  <c r="M953" i="2"/>
  <c r="M954" i="2" s="1"/>
  <c r="M955" i="2" s="1"/>
  <c r="M956" i="2" s="1"/>
  <c r="M957" i="2" s="1"/>
  <c r="M958" i="2" s="1"/>
  <c r="M959" i="2" s="1"/>
  <c r="AB952" i="2"/>
  <c r="I952" i="2"/>
  <c r="W572" i="6"/>
  <c r="I573" i="6"/>
  <c r="Y1092" i="2" l="1"/>
  <c r="H1093" i="2"/>
  <c r="Y1091" i="2"/>
  <c r="AB959" i="2"/>
  <c r="M960" i="2"/>
  <c r="M961" i="2" s="1"/>
  <c r="M962" i="2" s="1"/>
  <c r="M963" i="2" s="1"/>
  <c r="I959" i="2"/>
  <c r="AB958" i="2"/>
  <c r="I958" i="2"/>
  <c r="AB957" i="2"/>
  <c r="I957" i="2"/>
  <c r="AB956" i="2"/>
  <c r="I956" i="2"/>
  <c r="AB955" i="2"/>
  <c r="I955" i="2"/>
  <c r="AB954" i="2"/>
  <c r="I954" i="2"/>
  <c r="AB953" i="2"/>
  <c r="I953" i="2"/>
  <c r="W573" i="6"/>
  <c r="I574" i="6"/>
  <c r="H1094" i="2" l="1"/>
  <c r="Y1093" i="2"/>
  <c r="AB963" i="2"/>
  <c r="M964" i="2"/>
  <c r="M965" i="2" s="1"/>
  <c r="M966" i="2" s="1"/>
  <c r="M967" i="2" s="1"/>
  <c r="M968" i="2" s="1"/>
  <c r="M969" i="2" s="1"/>
  <c r="M970" i="2" s="1"/>
  <c r="M971" i="2" s="1"/>
  <c r="I963" i="2"/>
  <c r="AB962" i="2"/>
  <c r="I962" i="2"/>
  <c r="AB961" i="2"/>
  <c r="I961" i="2"/>
  <c r="AB960" i="2"/>
  <c r="I960" i="2"/>
  <c r="W574" i="6"/>
  <c r="I575" i="6"/>
  <c r="Y1094" i="2" l="1"/>
  <c r="M972" i="2"/>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64" i="7"/>
  <c r="AK536" i="7"/>
  <c r="H864" i="7"/>
  <c r="AJ536" i="7"/>
  <c r="B536" i="7"/>
  <c r="AL536" i="7" s="1"/>
  <c r="L864"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M1069" i="2" s="1"/>
  <c r="M1070" i="2" s="1"/>
  <c r="M1071" i="2" s="1"/>
  <c r="M1072" i="2" s="1"/>
  <c r="M1073" i="2" s="1"/>
  <c r="M1074" i="2" s="1"/>
  <c r="M1075" i="2" s="1"/>
  <c r="M1076" i="2" s="1"/>
  <c r="M1077" i="2" s="1"/>
  <c r="M1078" i="2" s="1"/>
  <c r="M1079"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M1080" i="2" l="1"/>
  <c r="AB1079" i="2"/>
  <c r="I1079" i="2"/>
  <c r="AB1078" i="2"/>
  <c r="I1078" i="2"/>
  <c r="AB1077" i="2"/>
  <c r="I1077" i="2"/>
  <c r="AB1076" i="2"/>
  <c r="I1076" i="2"/>
  <c r="AB1075" i="2"/>
  <c r="I1075" i="2"/>
  <c r="AB1074" i="2"/>
  <c r="I1074" i="2"/>
  <c r="AB1073" i="2"/>
  <c r="I1073" i="2"/>
  <c r="AB1072" i="2"/>
  <c r="I1072" i="2"/>
  <c r="AB1071" i="2"/>
  <c r="I1071" i="2"/>
  <c r="AB1070" i="2"/>
  <c r="I1070" i="2"/>
  <c r="AB1069" i="2"/>
  <c r="I1069" i="2"/>
  <c r="AB1068" i="2"/>
  <c r="I1068" i="2"/>
  <c r="AB1067" i="2"/>
  <c r="I1067" i="2"/>
  <c r="AB1066" i="2"/>
  <c r="I1066" i="2"/>
  <c r="W587" i="6"/>
  <c r="I588" i="6"/>
  <c r="AB1080" i="2" l="1"/>
  <c r="M1081" i="2"/>
  <c r="M1082" i="2" s="1"/>
  <c r="M1083" i="2" s="1"/>
  <c r="M1084" i="2" s="1"/>
  <c r="M1085" i="2" s="1"/>
  <c r="I1080" i="2"/>
  <c r="W588" i="6"/>
  <c r="I589" i="6"/>
  <c r="M1086" i="2" l="1"/>
  <c r="I1085" i="2"/>
  <c r="AB1086" i="2"/>
  <c r="AB1085" i="2"/>
  <c r="AB1084" i="2"/>
  <c r="I1084" i="2"/>
  <c r="AB1083" i="2"/>
  <c r="I1083" i="2"/>
  <c r="AB1082" i="2"/>
  <c r="I1082" i="2"/>
  <c r="AB1081" i="2"/>
  <c r="I1081" i="2"/>
  <c r="W589" i="6"/>
  <c r="I590" i="6"/>
  <c r="M1087" i="2" l="1"/>
  <c r="M1088" i="2" s="1"/>
  <c r="AB1088" i="2" s="1"/>
  <c r="I1086" i="2"/>
  <c r="W590" i="6"/>
  <c r="I591" i="6"/>
  <c r="M1089" i="2" l="1"/>
  <c r="I1088" i="2"/>
  <c r="AB1087" i="2"/>
  <c r="I1087" i="2"/>
  <c r="W591" i="6"/>
  <c r="I592" i="6"/>
  <c r="AB1089" i="2" l="1"/>
  <c r="M1090" i="2"/>
  <c r="I1089" i="2"/>
  <c r="W592" i="6"/>
  <c r="I593" i="6"/>
  <c r="M1091" i="2" l="1"/>
  <c r="M1092" i="2" s="1"/>
  <c r="M1093" i="2" s="1"/>
  <c r="I1090" i="2"/>
  <c r="AB1090" i="2"/>
  <c r="W593" i="6"/>
  <c r="I594" i="6"/>
  <c r="M1094" i="2" l="1"/>
  <c r="I1093" i="2"/>
  <c r="AB1093" i="2"/>
  <c r="I1092" i="2"/>
  <c r="AB1092" i="2"/>
  <c r="AB1091" i="2"/>
  <c r="I1091" i="2"/>
  <c r="W594" i="6"/>
  <c r="I595" i="6"/>
  <c r="AB1094" i="2" l="1"/>
  <c r="I1094" i="2"/>
  <c r="W595" i="6"/>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64" i="7"/>
  <c r="B573" i="7"/>
  <c r="AL573" i="7" s="1"/>
  <c r="AK573" i="7"/>
  <c r="B864"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0" i="6"/>
  <c r="I852" i="6"/>
  <c r="W855" i="6" l="1"/>
  <c r="I857" i="6"/>
  <c r="W852" i="6"/>
  <c r="I854" i="6"/>
  <c r="W857" i="6" l="1"/>
  <c r="I859" i="6"/>
  <c r="W854" i="6"/>
  <c r="I856" i="6"/>
  <c r="W859" i="6" l="1"/>
  <c r="I861" i="6"/>
  <c r="W856" i="6"/>
  <c r="I858" i="6"/>
  <c r="W861" i="6" l="1"/>
  <c r="I863" i="6"/>
  <c r="W858" i="6"/>
  <c r="I860" i="6"/>
  <c r="W863" i="6" l="1"/>
  <c r="I865" i="6"/>
  <c r="W860" i="6"/>
  <c r="I862" i="6"/>
  <c r="W865" i="6" l="1"/>
  <c r="I867" i="6"/>
  <c r="W862" i="6"/>
  <c r="I864" i="6"/>
  <c r="W867" i="6" l="1"/>
  <c r="I869" i="6"/>
  <c r="W864" i="6"/>
  <c r="I866" i="6"/>
  <c r="W869" i="6" l="1"/>
  <c r="I871" i="6"/>
  <c r="W866" i="6"/>
  <c r="I868" i="6"/>
  <c r="W871" i="6" l="1"/>
  <c r="I873" i="6"/>
  <c r="W868" i="6"/>
  <c r="I870" i="6"/>
  <c r="W873" i="6" l="1"/>
  <c r="I875" i="6"/>
  <c r="W870" i="6"/>
  <c r="I872" i="6"/>
  <c r="W875" i="6" l="1"/>
  <c r="I877" i="6"/>
  <c r="W872" i="6"/>
  <c r="I874" i="6"/>
  <c r="W877" i="6" l="1"/>
  <c r="I879" i="6"/>
  <c r="W874" i="6"/>
  <c r="I876" i="6"/>
  <c r="W879" i="6" l="1"/>
  <c r="I881" i="6"/>
  <c r="W876" i="6"/>
  <c r="I878" i="6"/>
  <c r="W881" i="6" l="1"/>
  <c r="I883" i="6"/>
  <c r="W878" i="6"/>
  <c r="I880" i="6"/>
  <c r="W883" i="6" l="1"/>
  <c r="I885" i="6"/>
  <c r="W880" i="6"/>
  <c r="I882" i="6"/>
  <c r="W885" i="6" l="1"/>
  <c r="I887" i="6"/>
  <c r="W882" i="6"/>
  <c r="I884" i="6"/>
  <c r="W887" i="6" l="1"/>
  <c r="I889" i="6"/>
  <c r="W884" i="6"/>
  <c r="I886" i="6"/>
  <c r="W889" i="6" l="1"/>
  <c r="I891" i="6"/>
  <c r="W886" i="6"/>
  <c r="I888" i="6"/>
  <c r="W891" i="6" l="1"/>
  <c r="I893" i="6"/>
  <c r="W888" i="6"/>
  <c r="I890" i="6"/>
  <c r="W893" i="6" l="1"/>
  <c r="I895" i="6"/>
  <c r="W890" i="6"/>
  <c r="I892" i="6"/>
  <c r="W895" i="6" l="1"/>
  <c r="I897" i="6"/>
  <c r="W897" i="6" s="1"/>
  <c r="W892" i="6"/>
  <c r="I894" i="6"/>
  <c r="W894" i="6" l="1"/>
  <c r="I896" i="6"/>
  <c r="W896" i="6" l="1"/>
  <c r="I898" i="6"/>
  <c r="W898" i="6" s="1"/>
</calcChain>
</file>

<file path=xl/sharedStrings.xml><?xml version="1.0" encoding="utf-8"?>
<sst xmlns="http://schemas.openxmlformats.org/spreadsheetml/2006/main" count="1456" uniqueCount="984">
  <si>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</si>
  <si>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</si>
  <si>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</si>
  <si>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</si>
  <si>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</si>
  <si>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</si>
  <si>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</si>
  <si>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</si>
  <si>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</si>
  <si>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</si>
  <si>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</si>
  <si>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</si>
  <si>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</si>
  <si>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</si>
  <si>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</si>
  <si>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</si>
  <si>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</si>
  <si>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</si>
  <si>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</si>
  <si>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</si>
  <si>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</si>
  <si>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</si>
  <si>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</si>
  <si>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</si>
  <si>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</si>
  <si>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</si>
  <si>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</si>
  <si>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</si>
  <si>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</si>
  <si>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</si>
  <si>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</si>
  <si>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</si>
  <si>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</si>
  <si>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</si>
  <si>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</si>
  <si>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</si>
  <si>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</si>
  <si>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</si>
  <si>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</si>
  <si>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</si>
  <si>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</si>
  <si>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</si>
  <si>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</si>
  <si>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</si>
  <si>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</si>
  <si>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</si>
  <si>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</si>
  <si>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</si>
  <si>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</si>
  <si>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</si>
  <si>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</si>
  <si>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</si>
  <si>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</si>
  <si>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</si>
  <si>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</si>
  <si>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</si>
  <si>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</si>
  <si>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</si>
  <si>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</si>
  <si>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</si>
  <si>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</si>
  <si>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</si>
  <si>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</si>
  <si>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</si>
  <si>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</si>
  <si>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</si>
  <si>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</si>
  <si>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</si>
  <si>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</si>
  <si>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</si>
  <si>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</si>
  <si>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</si>
  <si>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</si>
  <si>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</si>
  <si>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</si>
  <si>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</si>
  <si>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</si>
  <si>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</si>
  <si>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</si>
  <si>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</si>
  <si>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</si>
  <si>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</si>
  <si>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</si>
  <si>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</si>
  <si>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</si>
  <si>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</si>
  <si>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</si>
  <si>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</si>
  <si>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</si>
  <si>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</si>
  <si>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</si>
  <si>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</si>
  <si>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</si>
  <si>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</si>
  <si>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</si>
  <si>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</si>
  <si>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</si>
  <si>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</si>
  <si>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</si>
  <si>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</si>
  <si>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</si>
  <si>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</si>
  <si>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</si>
  <si>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</si>
  <si>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</si>
  <si>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</si>
  <si>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</si>
  <si>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</si>
  <si>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</si>
  <si>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</si>
  <si>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</si>
  <si>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</si>
  <si>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</si>
  <si>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</si>
  <si>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</si>
  <si>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</si>
  <si>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</si>
  <si>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</si>
  <si>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</si>
  <si>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</si>
  <si>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</si>
  <si>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</si>
  <si>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</si>
  <si>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</si>
  <si>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</si>
  <si>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</si>
  <si>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</si>
  <si>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</si>
  <si>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</si>
  <si>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</si>
  <si>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</si>
  <si>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</si>
  <si>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</si>
  <si>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</si>
  <si>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</si>
  <si>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</si>
  <si>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</si>
  <si>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</si>
  <si>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</si>
  <si>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</si>
  <si>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</si>
  <si>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</si>
  <si>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</si>
  <si>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</si>
  <si>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</si>
  <si>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</si>
  <si>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</si>
  <si>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</si>
  <si>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</si>
  <si>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</si>
  <si>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</si>
  <si>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</si>
  <si>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</si>
  <si>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</si>
  <si>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</si>
  <si>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</si>
  <si>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</si>
  <si>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</si>
  <si>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</si>
  <si>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</si>
  <si>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</si>
  <si>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</si>
  <si>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</si>
  <si>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</si>
  <si>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</si>
  <si>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</si>
  <si>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</si>
  <si>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</si>
  <si>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</si>
  <si>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</si>
  <si>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</si>
  <si>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</si>
  <si>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</si>
  <si>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</si>
  <si>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</si>
  <si>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</si>
  <si>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</si>
  <si>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</si>
  <si>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</si>
  <si>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</si>
  <si>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</si>
  <si>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</si>
  <si>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</si>
  <si>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</si>
  <si>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</si>
  <si>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</si>
  <si>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</si>
  <si>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</si>
  <si>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</si>
  <si>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</si>
  <si>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</si>
  <si>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</si>
  <si>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</si>
  <si>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</si>
  <si>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</si>
  <si>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</si>
  <si>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</si>
  <si>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</si>
  <si>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</si>
  <si>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</si>
  <si>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</si>
  <si>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</si>
  <si>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</si>
  <si>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</si>
  <si>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</si>
  <si>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</si>
  <si>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</si>
  <si>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</si>
  <si>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</si>
  <si>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</si>
  <si>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</si>
  <si>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</si>
  <si>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</si>
  <si>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</si>
  <si>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</si>
  <si>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</si>
  <si>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</si>
  <si>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</si>
  <si>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</si>
  <si>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</si>
  <si>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</si>
  <si>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</si>
  <si>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</si>
  <si>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</si>
  <si>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</si>
  <si>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</si>
  <si>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</si>
  <si>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</si>
  <si>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</si>
  <si>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</si>
  <si>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</si>
  <si>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</si>
  <si>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</si>
  <si>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</si>
  <si>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</si>
  <si>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</si>
  <si>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</si>
  <si>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</si>
  <si>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</si>
  <si>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</si>
  <si>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</si>
  <si>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</si>
  <si>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</si>
  <si>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</si>
  <si>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</si>
  <si>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</si>
  <si>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</si>
  <si>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</si>
  <si>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</si>
  <si>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</si>
  <si>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</si>
  <si>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</si>
  <si>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</si>
  <si>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</si>
  <si>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</si>
  <si>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</si>
  <si>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</si>
  <si>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</si>
  <si>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</si>
  <si>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</si>
  <si>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</si>
  <si>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</si>
  <si>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</si>
  <si>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</si>
  <si>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</si>
  <si>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</si>
  <si>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</si>
  <si>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</si>
  <si>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</si>
  <si>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</si>
  <si>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</si>
  <si>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</si>
  <si>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</si>
  <si>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</si>
  <si>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</si>
  <si>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</si>
  <si>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</si>
  <si>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</si>
  <si>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</si>
  <si>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</si>
  <si>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</si>
  <si>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</si>
  <si>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</si>
  <si>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</si>
  <si>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</si>
  <si>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</si>
  <si>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</si>
  <si>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</si>
  <si>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</si>
  <si>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</si>
  <si>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</si>
  <si>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</si>
  <si>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</si>
  <si>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</si>
  <si>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</si>
  <si>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</si>
  <si>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</si>
  <si>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</si>
  <si>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</si>
  <si>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</si>
  <si>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</si>
  <si>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</si>
  <si>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</si>
  <si>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</si>
  <si>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</si>
  <si>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</si>
  <si>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</si>
  <si>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</si>
  <si>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</si>
  <si>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</si>
  <si>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</si>
  <si>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</si>
  <si>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</si>
  <si>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</si>
  <si>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</si>
  <si>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</si>
  <si>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</si>
  <si>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</si>
  <si>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</si>
  <si>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</si>
  <si>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</si>
  <si>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</si>
  <si>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</si>
  <si>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</si>
  <si>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</si>
  <si>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</si>
  <si>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</si>
  <si>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</si>
  <si>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</si>
  <si>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</si>
  <si>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</si>
  <si>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</si>
  <si>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</si>
  <si>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</si>
  <si>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</si>
  <si>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</si>
  <si>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</si>
  <si>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</si>
  <si>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</si>
  <si>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</si>
  <si>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</si>
  <si>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</si>
  <si>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</si>
  <si>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</si>
  <si>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</si>
  <si>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</si>
  <si>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</si>
  <si>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</si>
  <si>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</si>
  <si>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</si>
  <si>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</si>
  <si>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</si>
  <si>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</si>
  <si>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</si>
  <si>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</si>
  <si>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</si>
  <si>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</si>
  <si>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</si>
  <si>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</si>
  <si>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</si>
  <si>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</si>
  <si>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</si>
  <si>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</si>
  <si>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</si>
  <si>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</si>
  <si>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</si>
  <si>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</si>
  <si>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</si>
  <si>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</si>
  <si>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</si>
  <si>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</si>
  <si>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</si>
  <si>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</si>
  <si>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</si>
  <si>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</si>
  <si>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</si>
  <si>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</si>
  <si>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</si>
  <si>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</si>
  <si>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</si>
  <si>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</si>
  <si>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</si>
  <si>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</si>
  <si>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</si>
  <si>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</si>
  <si>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</si>
  <si>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</si>
  <si>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</si>
  <si>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</si>
  <si>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</si>
  <si>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</si>
  <si>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</si>
  <si>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</si>
  <si>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</si>
  <si>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</si>
  <si>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</si>
  <si>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</si>
  <si>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</si>
  <si>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</si>
  <si>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</si>
  <si>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</si>
  <si>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</si>
  <si>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</si>
  <si>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</si>
  <si>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</si>
  <si>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</si>
  <si>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</si>
  <si>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</si>
  <si>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</si>
  <si>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</si>
  <si>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</si>
  <si>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</si>
  <si>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</si>
  <si>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</si>
  <si>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</si>
  <si>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</si>
  <si>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</si>
  <si>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</si>
  <si>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</si>
  <si>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</si>
  <si>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</si>
  <si>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</si>
  <si>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</si>
  <si>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</si>
  <si>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</si>
  <si>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</si>
  <si>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</si>
  <si>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</si>
  <si>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</si>
  <si>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</si>
  <si>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</si>
  <si>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</si>
  <si>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</si>
  <si>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</si>
  <si>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</si>
  <si>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</si>
  <si>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</si>
  <si>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</si>
  <si>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</si>
  <si>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</si>
  <si>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</si>
  <si>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</si>
  <si>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</si>
  <si>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</si>
  <si>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</si>
  <si>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</si>
  <si>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</si>
  <si>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</si>
  <si>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</si>
  <si>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</si>
  <si>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</si>
  <si>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</si>
  <si>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</si>
  <si>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</si>
  <si>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</si>
  <si>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</si>
  <si>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</si>
  <si>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</si>
  <si>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</si>
  <si>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</si>
  <si>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</si>
  <si>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</si>
  <si>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</si>
  <si>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</si>
  <si>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</si>
  <si>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</si>
  <si>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</si>
  <si>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</si>
  <si>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</si>
  <si>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</si>
  <si>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</si>
  <si>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</si>
  <si>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</si>
  <si>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</si>
  <si>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</si>
  <si>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</si>
  <si>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</si>
  <si>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</si>
  <si>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</si>
  <si>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</si>
  <si>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</si>
  <si>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</si>
  <si>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</si>
  <si>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</si>
  <si>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</si>
  <si>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</si>
  <si>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</si>
  <si>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</si>
  <si>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</si>
  <si>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</si>
  <si>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</si>
  <si>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</si>
  <si>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</si>
  <si>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</si>
  <si>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</si>
  <si>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</si>
  <si>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</si>
  <si>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</si>
  <si>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</si>
  <si>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</si>
  <si>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</si>
  <si>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</si>
  <si>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</si>
  <si>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</si>
  <si>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</si>
  <si>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</si>
  <si>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</si>
  <si>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</si>
  <si>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</si>
  <si>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</si>
  <si>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</si>
  <si>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</si>
  <si>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</si>
  <si>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</si>
  <si>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</si>
  <si>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</si>
  <si>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</si>
  <si>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</si>
  <si>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</si>
  <si>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</si>
  <si>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</si>
  <si>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</si>
  <si>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</si>
  <si>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</si>
  <si>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</si>
  <si>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</si>
  <si>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</si>
  <si>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</si>
  <si>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</si>
  <si>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</si>
  <si>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</si>
  <si>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</si>
  <si>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</si>
  <si>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</si>
  <si>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</si>
  <si>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</si>
  <si>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</si>
  <si>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</si>
  <si>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</si>
  <si>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</si>
  <si>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</si>
  <si>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</si>
  <si>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</si>
  <si>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</si>
  <si>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</si>
  <si>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</si>
  <si>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</si>
  <si>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</si>
  <si>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</si>
  <si>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</si>
  <si>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</si>
  <si>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</si>
  <si>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</si>
  <si>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</si>
  <si>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</si>
  <si>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</si>
  <si>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</si>
  <si>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</si>
  <si>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</si>
  <si>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</si>
  <si>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</si>
  <si>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</si>
  <si>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</si>
  <si>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</si>
  <si>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</si>
  <si>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</si>
  <si>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</si>
  <si>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</si>
  <si>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</si>
  <si>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</si>
  <si>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</si>
  <si>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</si>
  <si>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</si>
  <si>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</si>
  <si>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</si>
  <si>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</si>
  <si>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</si>
  <si>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</si>
  <si>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</si>
  <si>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</si>
  <si>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</si>
  <si>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</si>
  <si>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</si>
  <si>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</si>
  <si>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</si>
  <si>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</si>
  <si>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</si>
  <si>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</si>
  <si>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</si>
  <si>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</si>
  <si>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</si>
  <si>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</si>
  <si>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</si>
  <si>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</si>
  <si>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</si>
  <si>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</si>
  <si>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</si>
  <si>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</si>
  <si>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</si>
  <si>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</si>
  <si>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</si>
  <si>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</si>
  <si>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</si>
  <si>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</si>
  <si>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</si>
  <si>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</si>
  <si>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</si>
  <si>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</si>
  <si>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</si>
  <si>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</si>
  <si>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</si>
  <si>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</si>
  <si>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</si>
  <si>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</si>
  <si>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</si>
  <si>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</si>
  <si>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</si>
  <si>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</si>
  <si>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</si>
  <si>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</si>
  <si>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</si>
  <si>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</si>
  <si>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</si>
  <si>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</si>
  <si>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</si>
  <si>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</si>
  <si>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</si>
  <si>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</si>
  <si>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</si>
  <si>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</si>
  <si>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</si>
  <si>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</si>
  <si>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</si>
  <si>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</si>
  <si>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</si>
  <si>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</si>
  <si>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</si>
  <si>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</si>
  <si>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</si>
  <si>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</si>
  <si>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</si>
  <si>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</si>
  <si>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</si>
  <si>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</si>
  <si>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</si>
  <si>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</si>
  <si>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</si>
  <si>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</si>
  <si>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</si>
  <si>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</si>
  <si>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</si>
  <si>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</si>
  <si>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</si>
  <si>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</si>
  <si>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</si>
  <si>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</si>
  <si>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</si>
  <si>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</si>
  <si>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</si>
  <si>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</si>
  <si>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</si>
  <si>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</si>
  <si>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</si>
  <si>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</si>
  <si>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</si>
  <si>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</si>
  <si>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</si>
  <si>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</si>
  <si>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</si>
  <si>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</si>
  <si>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</si>
  <si>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</si>
  <si>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</si>
  <si>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</si>
  <si>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</si>
  <si>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</si>
  <si>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</si>
  <si>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</si>
  <si>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</si>
  <si>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</si>
  <si>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</si>
  <si>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</si>
  <si>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</si>
  <si>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</si>
  <si>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</si>
  <si>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</si>
  <si>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</si>
  <si>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</si>
  <si>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</si>
  <si>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</si>
  <si>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</si>
  <si>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</si>
  <si>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</si>
  <si>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</si>
  <si>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</si>
  <si>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</si>
  <si>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</si>
  <si>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</si>
  <si>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</si>
  <si>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</si>
  <si>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</si>
  <si>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</si>
  <si>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</si>
  <si>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</si>
  <si>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</si>
  <si>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</si>
  <si>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</si>
  <si>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</si>
  <si>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</si>
  <si>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</si>
  <si>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</si>
  <si>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</si>
  <si>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</si>
  <si>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</si>
  <si>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</si>
  <si>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</si>
  <si>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</si>
  <si>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</si>
  <si>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</si>
  <si>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</si>
  <si>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</si>
  <si>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</si>
  <si>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</si>
  <si>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</si>
  <si>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</si>
  <si>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</si>
  <si>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</si>
  <si>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</si>
  <si>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</si>
  <si>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</si>
  <si>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</si>
  <si>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</si>
  <si>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</si>
  <si>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</si>
  <si>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</si>
  <si>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</si>
  <si>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</si>
  <si>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</si>
  <si>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</si>
  <si>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</si>
  <si>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</si>
  <si>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</si>
  <si>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</si>
  <si>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</si>
  <si>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</si>
  <si>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</si>
  <si>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</si>
  <si>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</si>
  <si>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</si>
  <si>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</si>
  <si>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</si>
  <si>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</si>
  <si>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</si>
  <si>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</si>
  <si>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</si>
  <si>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</si>
  <si>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</si>
  <si>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</si>
  <si>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</si>
  <si>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</si>
  <si>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</si>
  <si>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</si>
  <si>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</si>
  <si>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</si>
  <si>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</si>
  <si>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</si>
  <si>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</si>
  <si>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</si>
  <si>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</si>
  <si>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</si>
  <si>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</si>
  <si>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</si>
  <si>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</si>
  <si>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</si>
  <si>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</si>
  <si>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</si>
  <si>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</si>
  <si>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</si>
  <si>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</si>
  <si>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</si>
  <si>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</si>
  <si>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</si>
  <si>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</si>
  <si>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</si>
  <si>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</si>
  <si>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</si>
  <si>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</si>
  <si>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</si>
  <si>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</si>
  <si>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</si>
  <si>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</si>
  <si>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</si>
  <si>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</si>
  <si>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</si>
  <si>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</si>
  <si>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</si>
  <si>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</si>
  <si>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</si>
  <si>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</si>
  <si>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</si>
  <si>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</si>
  <si>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</si>
  <si>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</si>
  <si>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</si>
  <si>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</si>
  <si>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</si>
  <si>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</si>
  <si>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</si>
  <si>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</si>
  <si>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</si>
  <si>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</si>
  <si>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</si>
  <si>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</si>
  <si>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</si>
  <si>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</si>
  <si>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</si>
  <si>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</si>
  <si>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</si>
  <si>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</si>
  <si>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</si>
  <si>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</si>
  <si>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</si>
  <si>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</si>
  <si>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</si>
  <si>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</si>
  <si>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</si>
  <si>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</si>
  <si>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</si>
  <si>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</si>
  <si>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</si>
  <si>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</si>
  <si>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</si>
  <si>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</si>
  <si>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</si>
  <si>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</si>
  <si>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</si>
  <si>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</si>
  <si>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</si>
  <si>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</si>
  <si>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</si>
  <si>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</si>
  <si>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</si>
  <si>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</si>
  <si>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</si>
  <si>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</si>
  <si>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</si>
  <si>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</si>
  <si>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</si>
  <si>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</si>
  <si>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</si>
  <si>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</si>
  <si>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</si>
  <si>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</si>
  <si>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</si>
  <si>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</si>
  <si>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</si>
  <si>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</si>
  <si>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</si>
  <si>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</si>
  <si>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</si>
  <si>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</si>
  <si>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</si>
  <si>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</si>
  <si>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</si>
  <si>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</si>
  <si>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</si>
  <si>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</si>
  <si>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</si>
  <si>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</si>
  <si>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</si>
  <si>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</si>
  <si>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</si>
  <si>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</si>
  <si>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</si>
  <si>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</si>
  <si>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</si>
  <si>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</si>
  <si>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</si>
  <si>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</si>
  <si>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</si>
  <si>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</si>
  <si>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</si>
  <si>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</si>
  <si>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</si>
  <si>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</si>
  <si>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</si>
  <si>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</si>
  <si>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</si>
  <si>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</si>
  <si>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</si>
  <si>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</si>
  <si>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</si>
  <si>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</si>
  <si>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</si>
  <si>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</si>
  <si>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</si>
  <si>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</si>
  <si>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</si>
  <si>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</si>
  <si>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</si>
  <si>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</si>
  <si>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</si>
  <si>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</si>
  <si>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</si>
  <si>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</si>
  <si>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</si>
  <si>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</si>
  <si>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</si>
  <si>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</si>
  <si>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</si>
  <si>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</si>
  <si>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</si>
  <si>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</si>
  <si>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</si>
  <si>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</si>
  <si>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</si>
  <si>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</si>
  <si>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</si>
  <si>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</si>
  <si>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</si>
  <si>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</si>
  <si>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</si>
  <si>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</si>
  <si>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</si>
  <si>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</si>
  <si>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</si>
  <si>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</si>
  <si>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</si>
  <si>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</si>
  <si>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</si>
  <si>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</si>
  <si>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</si>
  <si>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</si>
  <si>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</si>
  <si>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</si>
  <si>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</si>
  <si>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</si>
  <si>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</si>
  <si>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</si>
  <si>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</si>
  <si>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</si>
  <si>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</si>
  <si>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</si>
  <si>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</si>
  <si>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</si>
  <si>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</si>
  <si>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</si>
  <si>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</si>
  <si>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</si>
  <si>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</si>
  <si>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</si>
  <si>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</si>
  <si>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</si>
  <si>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</si>
  <si>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</si>
  <si>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</si>
  <si>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</si>
  <si>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</si>
  <si>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</si>
  <si>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</si>
  <si>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</si>
  <si>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</si>
  <si>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</si>
  <si>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</si>
  <si>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</si>
  <si>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</si>
  <si>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</si>
  <si>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</si>
  <si>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</si>
  <si>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</si>
  <si>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</si>
  <si>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</si>
  <si>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</si>
  <si>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</si>
  <si>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</si>
  <si>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</si>
  <si>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</si>
  <si>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</si>
  <si>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</si>
  <si>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</si>
  <si>
    <t>dddddd</t>
    <phoneticPr fontId="1"/>
  </si>
  <si>
    <t>累計死亡</t>
    <rPh sb="0" eb="2">
      <t>ルイケイ</t>
    </rPh>
    <rPh sb="2" eb="4">
      <t>シボウ</t>
    </rPh>
    <phoneticPr fontId="1"/>
  </si>
  <si>
    <t>10月</t>
  </si>
  <si>
    <t>11月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</si>
</sst>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wrapText="1"/>
    </xf>
    <xf numFmtId="0" fontId="0" fillId="6" borderId="54" xfId="0" applyFill="1" applyBorder="1" applyAlignment="1">
      <alignment horizontal="center" vertical="center" wrapText="1"/>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6" borderId="69" xfId="0" applyFill="1" applyBorder="1" applyAlignment="1">
      <alignment horizontal="center" vertical="center"/>
    </xf>
    <xf numFmtId="0" fontId="0" fillId="6" borderId="8" xfId="0" applyFill="1" applyBorder="1" applyAlignment="1">
      <alignment horizontal="center" vertical="center"/>
    </xf>
    <xf numFmtId="0" fontId="0" fillId="6" borderId="71" xfId="0" applyFill="1"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CCFFFF"/>
      <color rgb="FFFFCCFF"/>
      <color rgb="FF0000FF"/>
      <color rgb="FF00FFFF"/>
      <color rgb="FFFF0000"/>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国家衛健委発表に基づく感染状況!$AE$374:$AE$1099</c:f>
              <c:numCache>
                <c:formatCode>m"月"d"日"</c:formatCode>
                <c:ptCount val="72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numCache>
            </c:numRef>
          </c:cat>
          <c:val>
            <c:numRef>
              <c:f>国家衛健委発表に基づく感染状況!$AF$374:$AF$1099</c:f>
              <c:numCache>
                <c:formatCode>#,##0_);[Red]\(#,##0\)</c:formatCode>
                <c:ptCount val="72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pt idx="717">
                  <c:v>2656</c:v>
                </c:pt>
                <c:pt idx="718">
                  <c:v>3049</c:v>
                </c:pt>
                <c:pt idx="719">
                  <c:v>2966</c:v>
                </c:pt>
                <c:pt idx="720">
                  <c:v>3696</c:v>
                </c:pt>
                <c:pt idx="721">
                  <c:v>4103</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香港マカオ台湾の患者・海外輸入症例・無症状病原体保有者!$CN$189:$CN$1099</c:f>
              <c:numCache>
                <c:formatCode>m"月"d"日"</c:formatCode>
                <c:ptCount val="91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numCache>
            </c:numRef>
          </c:cat>
          <c:val>
            <c:numRef>
              <c:f>香港マカオ台湾の患者・海外輸入症例・無症状病原体保有者!$CO$189:$CO$1099</c:f>
              <c:numCache>
                <c:formatCode>General</c:formatCode>
                <c:ptCount val="91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省市別輸入症例数変化!$C$2:$C$861</c:f>
              <c:numCache>
                <c:formatCode>m"月"d"日"</c:formatCode>
                <c:ptCount val="8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numCache>
            </c:numRef>
          </c:cat>
          <c:val>
            <c:numRef>
              <c:f>省市別輸入症例数変化!$D$2:$D$861</c:f>
              <c:numCache>
                <c:formatCode>General</c:formatCode>
                <c:ptCount val="86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pt idx="851">
                  <c:v>5</c:v>
                </c:pt>
                <c:pt idx="852">
                  <c:v>4</c:v>
                </c:pt>
                <c:pt idx="853">
                  <c:v>2</c:v>
                </c:pt>
                <c:pt idx="854">
                  <c:v>8</c:v>
                </c:pt>
                <c:pt idx="855">
                  <c:v>7</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省市別輸入症例数変化!$C$2:$C$861</c:f>
              <c:numCache>
                <c:formatCode>m"月"d"日"</c:formatCode>
                <c:ptCount val="8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numCache>
            </c:numRef>
          </c:cat>
          <c:val>
            <c:numRef>
              <c:f>省市別輸入症例数変化!$E$2:$E$861</c:f>
              <c:numCache>
                <c:formatCode>General</c:formatCode>
                <c:ptCount val="86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pt idx="830">
                  <c:v>19</c:v>
                </c:pt>
                <c:pt idx="831">
                  <c:v>11</c:v>
                </c:pt>
                <c:pt idx="832">
                  <c:v>12</c:v>
                </c:pt>
                <c:pt idx="833">
                  <c:v>16</c:v>
                </c:pt>
                <c:pt idx="834">
                  <c:v>12</c:v>
                </c:pt>
                <c:pt idx="835">
                  <c:v>14</c:v>
                </c:pt>
                <c:pt idx="836">
                  <c:v>17</c:v>
                </c:pt>
                <c:pt idx="837">
                  <c:v>15</c:v>
                </c:pt>
                <c:pt idx="838">
                  <c:v>18</c:v>
                </c:pt>
                <c:pt idx="839">
                  <c:v>14</c:v>
                </c:pt>
                <c:pt idx="840">
                  <c:v>12</c:v>
                </c:pt>
                <c:pt idx="841">
                  <c:v>10</c:v>
                </c:pt>
                <c:pt idx="842">
                  <c:v>27</c:v>
                </c:pt>
                <c:pt idx="843">
                  <c:v>21</c:v>
                </c:pt>
                <c:pt idx="844">
                  <c:v>22</c:v>
                </c:pt>
                <c:pt idx="845">
                  <c:v>5</c:v>
                </c:pt>
                <c:pt idx="846">
                  <c:v>17</c:v>
                </c:pt>
                <c:pt idx="847">
                  <c:v>17</c:v>
                </c:pt>
                <c:pt idx="848">
                  <c:v>13</c:v>
                </c:pt>
                <c:pt idx="849">
                  <c:v>17</c:v>
                </c:pt>
                <c:pt idx="850">
                  <c:v>31</c:v>
                </c:pt>
                <c:pt idx="851">
                  <c:v>36</c:v>
                </c:pt>
                <c:pt idx="852">
                  <c:v>18</c:v>
                </c:pt>
                <c:pt idx="853">
                  <c:v>47</c:v>
                </c:pt>
                <c:pt idx="854">
                  <c:v>41</c:v>
                </c:pt>
                <c:pt idx="855">
                  <c:v>6</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省市別輸入症例数変化!$C$2:$C$861</c:f>
              <c:numCache>
                <c:formatCode>m"月"d"日"</c:formatCode>
                <c:ptCount val="8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numCache>
            </c:numRef>
          </c:cat>
          <c:val>
            <c:numRef>
              <c:f>省市別輸入症例数変化!$F$2:$F$861</c:f>
              <c:numCache>
                <c:formatCode>General</c:formatCode>
                <c:ptCount val="86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pt idx="830">
                  <c:v>2</c:v>
                </c:pt>
                <c:pt idx="831">
                  <c:v>4</c:v>
                </c:pt>
                <c:pt idx="832">
                  <c:v>3</c:v>
                </c:pt>
                <c:pt idx="833">
                  <c:v>1</c:v>
                </c:pt>
                <c:pt idx="835">
                  <c:v>1</c:v>
                </c:pt>
                <c:pt idx="836">
                  <c:v>3</c:v>
                </c:pt>
                <c:pt idx="837">
                  <c:v>2</c:v>
                </c:pt>
                <c:pt idx="838">
                  <c:v>1</c:v>
                </c:pt>
                <c:pt idx="839">
                  <c:v>5</c:v>
                </c:pt>
                <c:pt idx="840">
                  <c:v>3</c:v>
                </c:pt>
                <c:pt idx="841">
                  <c:v>3</c:v>
                </c:pt>
                <c:pt idx="842">
                  <c:v>2</c:v>
                </c:pt>
                <c:pt idx="843">
                  <c:v>10</c:v>
                </c:pt>
                <c:pt idx="845">
                  <c:v>3</c:v>
                </c:pt>
                <c:pt idx="846">
                  <c:v>6</c:v>
                </c:pt>
                <c:pt idx="847">
                  <c:v>11</c:v>
                </c:pt>
                <c:pt idx="848">
                  <c:v>6</c:v>
                </c:pt>
                <c:pt idx="849">
                  <c:v>18</c:v>
                </c:pt>
                <c:pt idx="850">
                  <c:v>14</c:v>
                </c:pt>
                <c:pt idx="851">
                  <c:v>10</c:v>
                </c:pt>
                <c:pt idx="852">
                  <c:v>17</c:v>
                </c:pt>
                <c:pt idx="853">
                  <c:v>7</c:v>
                </c:pt>
                <c:pt idx="854">
                  <c:v>1</c:v>
                </c:pt>
                <c:pt idx="855">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省市別輸入症例数変化!$C$2:$C$861</c:f>
              <c:numCache>
                <c:formatCode>m"月"d"日"</c:formatCode>
                <c:ptCount val="8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numCache>
            </c:numRef>
          </c:cat>
          <c:val>
            <c:numRef>
              <c:f>省市別輸入症例数変化!$G$2:$G$861</c:f>
              <c:numCache>
                <c:formatCode>General</c:formatCode>
                <c:ptCount val="860"/>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省市別輸入症例数変化!$C$2:$C$861</c:f>
              <c:numCache>
                <c:formatCode>m"月"d"日"</c:formatCode>
                <c:ptCount val="8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numCache>
            </c:numRef>
          </c:cat>
          <c:val>
            <c:numRef>
              <c:f>省市別輸入症例数変化!$H$2:$H$861</c:f>
              <c:numCache>
                <c:formatCode>General</c:formatCode>
                <c:ptCount val="860"/>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pt idx="831">
                  <c:v>1</c:v>
                </c:pt>
                <c:pt idx="834">
                  <c:v>1</c:v>
                </c:pt>
                <c:pt idx="836">
                  <c:v>1</c:v>
                </c:pt>
                <c:pt idx="841">
                  <c:v>1</c:v>
                </c:pt>
                <c:pt idx="847">
                  <c:v>2</c:v>
                </c:pt>
                <c:pt idx="854">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省市別輸入症例数変化!$C$2:$C$861</c:f>
              <c:numCache>
                <c:formatCode>m"月"d"日"</c:formatCode>
                <c:ptCount val="8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numCache>
            </c:numRef>
          </c:cat>
          <c:val>
            <c:numRef>
              <c:f>省市別輸入症例数変化!$I$2:$I$861</c:f>
              <c:numCache>
                <c:formatCode>General</c:formatCode>
                <c:ptCount val="86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pt idx="830">
                  <c:v>7</c:v>
                </c:pt>
                <c:pt idx="831">
                  <c:v>10</c:v>
                </c:pt>
                <c:pt idx="832">
                  <c:v>23</c:v>
                </c:pt>
                <c:pt idx="833">
                  <c:v>8</c:v>
                </c:pt>
                <c:pt idx="834">
                  <c:v>2</c:v>
                </c:pt>
                <c:pt idx="835">
                  <c:v>6</c:v>
                </c:pt>
                <c:pt idx="836">
                  <c:v>9</c:v>
                </c:pt>
                <c:pt idx="837">
                  <c:v>8</c:v>
                </c:pt>
                <c:pt idx="838">
                  <c:v>1</c:v>
                </c:pt>
                <c:pt idx="839">
                  <c:v>2</c:v>
                </c:pt>
                <c:pt idx="841">
                  <c:v>6</c:v>
                </c:pt>
                <c:pt idx="842">
                  <c:v>1</c:v>
                </c:pt>
                <c:pt idx="843">
                  <c:v>1</c:v>
                </c:pt>
                <c:pt idx="844">
                  <c:v>1</c:v>
                </c:pt>
                <c:pt idx="845">
                  <c:v>8</c:v>
                </c:pt>
                <c:pt idx="847">
                  <c:v>1</c:v>
                </c:pt>
                <c:pt idx="848">
                  <c:v>4</c:v>
                </c:pt>
                <c:pt idx="849">
                  <c:v>5</c:v>
                </c:pt>
                <c:pt idx="850">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省市別輸入症例数変化!$C$2:$C$861</c:f>
              <c:numCache>
                <c:formatCode>m"月"d"日"</c:formatCode>
                <c:ptCount val="8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numCache>
            </c:numRef>
          </c:cat>
          <c:val>
            <c:numRef>
              <c:f>省市別輸入症例数変化!$J$2:$J$861</c:f>
              <c:numCache>
                <c:formatCode>0_);[Red]\(0\)</c:formatCode>
                <c:ptCount val="860"/>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pt idx="830">
                  <c:v>29</c:v>
                </c:pt>
                <c:pt idx="831">
                  <c:v>17</c:v>
                </c:pt>
                <c:pt idx="832">
                  <c:v>26</c:v>
                </c:pt>
                <c:pt idx="833">
                  <c:v>16</c:v>
                </c:pt>
                <c:pt idx="834">
                  <c:v>35</c:v>
                </c:pt>
                <c:pt idx="835">
                  <c:v>18</c:v>
                </c:pt>
                <c:pt idx="836">
                  <c:v>36</c:v>
                </c:pt>
                <c:pt idx="837">
                  <c:v>25</c:v>
                </c:pt>
                <c:pt idx="838">
                  <c:v>29</c:v>
                </c:pt>
                <c:pt idx="839">
                  <c:v>18</c:v>
                </c:pt>
                <c:pt idx="840">
                  <c:v>29</c:v>
                </c:pt>
                <c:pt idx="841">
                  <c:v>25</c:v>
                </c:pt>
                <c:pt idx="842">
                  <c:v>34</c:v>
                </c:pt>
                <c:pt idx="843">
                  <c:v>30</c:v>
                </c:pt>
                <c:pt idx="844">
                  <c:v>14</c:v>
                </c:pt>
                <c:pt idx="845">
                  <c:v>22</c:v>
                </c:pt>
                <c:pt idx="846">
                  <c:v>30</c:v>
                </c:pt>
                <c:pt idx="847">
                  <c:v>29</c:v>
                </c:pt>
                <c:pt idx="848">
                  <c:v>29</c:v>
                </c:pt>
                <c:pt idx="849">
                  <c:v>22</c:v>
                </c:pt>
                <c:pt idx="850">
                  <c:v>28</c:v>
                </c:pt>
                <c:pt idx="851">
                  <c:v>15</c:v>
                </c:pt>
                <c:pt idx="852">
                  <c:v>13</c:v>
                </c:pt>
                <c:pt idx="853">
                  <c:v>8</c:v>
                </c:pt>
                <c:pt idx="854">
                  <c:v>14</c:v>
                </c:pt>
                <c:pt idx="855">
                  <c:v>9</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香港マカオ台湾の患者・海外輸入症例・無症状病原体保有者!$AX$169:$AX$1099</c:f>
              <c:numCache>
                <c:formatCode>m"月"d"日"</c:formatCode>
                <c:ptCount val="93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numCache>
            </c:numRef>
          </c:cat>
          <c:val>
            <c:numRef>
              <c:f>香港マカオ台湾の患者・海外輸入症例・無症状病原体保有者!$AY$169:$AY$1099</c:f>
              <c:numCache>
                <c:formatCode>General</c:formatCode>
                <c:ptCount val="93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pt idx="900">
                  <c:v>957</c:v>
                </c:pt>
                <c:pt idx="901">
                  <c:v>1282</c:v>
                </c:pt>
                <c:pt idx="902">
                  <c:v>1023</c:v>
                </c:pt>
                <c:pt idx="903">
                  <c:v>942</c:v>
                </c:pt>
                <c:pt idx="904">
                  <c:v>703</c:v>
                </c:pt>
                <c:pt idx="905">
                  <c:v>708</c:v>
                </c:pt>
                <c:pt idx="906">
                  <c:v>1021</c:v>
                </c:pt>
                <c:pt idx="907">
                  <c:v>1163</c:v>
                </c:pt>
                <c:pt idx="908">
                  <c:v>1170</c:v>
                </c:pt>
                <c:pt idx="909">
                  <c:v>1168</c:v>
                </c:pt>
                <c:pt idx="910">
                  <c:v>1185</c:v>
                </c:pt>
                <c:pt idx="911">
                  <c:v>924</c:v>
                </c:pt>
                <c:pt idx="912">
                  <c:v>784</c:v>
                </c:pt>
                <c:pt idx="913">
                  <c:v>528</c:v>
                </c:pt>
                <c:pt idx="914">
                  <c:v>559</c:v>
                </c:pt>
                <c:pt idx="915">
                  <c:v>476</c:v>
                </c:pt>
                <c:pt idx="916">
                  <c:v>494</c:v>
                </c:pt>
                <c:pt idx="917">
                  <c:v>428</c:v>
                </c:pt>
                <c:pt idx="918">
                  <c:v>444</c:v>
                </c:pt>
                <c:pt idx="919">
                  <c:v>394</c:v>
                </c:pt>
                <c:pt idx="920">
                  <c:v>314</c:v>
                </c:pt>
                <c:pt idx="921">
                  <c:v>456</c:v>
                </c:pt>
                <c:pt idx="922">
                  <c:v>544</c:v>
                </c:pt>
                <c:pt idx="923">
                  <c:v>471</c:v>
                </c:pt>
                <c:pt idx="924">
                  <c:v>547</c:v>
                </c:pt>
                <c:pt idx="925">
                  <c:v>580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香港マカオ台湾の患者・海外輸入症例・無症状病原体保有者!$AX$169:$AX$1099</c:f>
              <c:numCache>
                <c:formatCode>m"月"d"日"</c:formatCode>
                <c:ptCount val="93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numCache>
            </c:numRef>
          </c:cat>
          <c:val>
            <c:numRef>
              <c:f>香港マカオ台湾の患者・海外輸入症例・無症状病原体保有者!$BB$169:$BB$1099</c:f>
              <c:numCache>
                <c:formatCode>General</c:formatCode>
                <c:ptCount val="93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pt idx="900">
                  <c:v>19</c:v>
                </c:pt>
                <c:pt idx="901">
                  <c:v>17</c:v>
                </c:pt>
                <c:pt idx="902">
                  <c:v>16</c:v>
                </c:pt>
                <c:pt idx="903">
                  <c:v>18</c:v>
                </c:pt>
                <c:pt idx="904">
                  <c:v>15</c:v>
                </c:pt>
                <c:pt idx="905">
                  <c:v>2</c:v>
                </c:pt>
                <c:pt idx="906">
                  <c:v>1</c:v>
                </c:pt>
                <c:pt idx="907">
                  <c:v>4</c:v>
                </c:pt>
                <c:pt idx="908">
                  <c:v>2</c:v>
                </c:pt>
                <c:pt idx="909">
                  <c:v>0</c:v>
                </c:pt>
                <c:pt idx="910">
                  <c:v>2</c:v>
                </c:pt>
                <c:pt idx="911">
                  <c:v>4</c:v>
                </c:pt>
                <c:pt idx="912">
                  <c:v>3</c:v>
                </c:pt>
                <c:pt idx="913">
                  <c:v>2</c:v>
                </c:pt>
                <c:pt idx="914">
                  <c:v>2</c:v>
                </c:pt>
                <c:pt idx="915">
                  <c:v>1</c:v>
                </c:pt>
                <c:pt idx="916">
                  <c:v>12</c:v>
                </c:pt>
                <c:pt idx="917">
                  <c:v>13</c:v>
                </c:pt>
                <c:pt idx="918">
                  <c:v>13</c:v>
                </c:pt>
                <c:pt idx="919">
                  <c:v>14</c:v>
                </c:pt>
                <c:pt idx="920">
                  <c:v>11</c:v>
                </c:pt>
                <c:pt idx="921">
                  <c:v>12</c:v>
                </c:pt>
                <c:pt idx="922">
                  <c:v>15</c:v>
                </c:pt>
                <c:pt idx="923">
                  <c:v>14</c:v>
                </c:pt>
                <c:pt idx="924">
                  <c:v>15</c:v>
                </c:pt>
                <c:pt idx="925">
                  <c:v>13</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香港マカオ台湾の患者・海外輸入症例・無症状病原体保有者!$AX$169:$AX$1099</c:f>
              <c:numCache>
                <c:formatCode>m"月"d"日"</c:formatCode>
                <c:ptCount val="93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numCache>
            </c:numRef>
          </c:cat>
          <c:val>
            <c:numRef>
              <c:f>香港マカオ台湾の患者・海外輸入症例・無症状病原体保有者!$AZ$169:$AZ$1099</c:f>
              <c:numCache>
                <c:formatCode>General</c:formatCode>
                <c:ptCount val="93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pt idx="900">
                  <c:v>9680</c:v>
                </c:pt>
                <c:pt idx="901">
                  <c:v>10962</c:v>
                </c:pt>
                <c:pt idx="902">
                  <c:v>11985</c:v>
                </c:pt>
                <c:pt idx="903">
                  <c:v>12927</c:v>
                </c:pt>
                <c:pt idx="904">
                  <c:v>13630</c:v>
                </c:pt>
                <c:pt idx="905">
                  <c:v>14338</c:v>
                </c:pt>
                <c:pt idx="906">
                  <c:v>15359</c:v>
                </c:pt>
                <c:pt idx="907">
                  <c:v>16522</c:v>
                </c:pt>
                <c:pt idx="908">
                  <c:v>17692</c:v>
                </c:pt>
                <c:pt idx="909">
                  <c:v>18860</c:v>
                </c:pt>
                <c:pt idx="910">
                  <c:v>20045</c:v>
                </c:pt>
                <c:pt idx="911">
                  <c:v>20969</c:v>
                </c:pt>
                <c:pt idx="912">
                  <c:v>21753</c:v>
                </c:pt>
                <c:pt idx="913">
                  <c:v>22281</c:v>
                </c:pt>
                <c:pt idx="914">
                  <c:v>22840</c:v>
                </c:pt>
                <c:pt idx="915">
                  <c:v>23316</c:v>
                </c:pt>
                <c:pt idx="916">
                  <c:v>23810</c:v>
                </c:pt>
                <c:pt idx="917">
                  <c:v>24238</c:v>
                </c:pt>
                <c:pt idx="918">
                  <c:v>24682</c:v>
                </c:pt>
                <c:pt idx="919">
                  <c:v>25076</c:v>
                </c:pt>
                <c:pt idx="920">
                  <c:v>25390</c:v>
                </c:pt>
                <c:pt idx="921">
                  <c:v>25846</c:v>
                </c:pt>
                <c:pt idx="922">
                  <c:v>26390</c:v>
                </c:pt>
                <c:pt idx="923">
                  <c:v>26861</c:v>
                </c:pt>
                <c:pt idx="924">
                  <c:v>27408</c:v>
                </c:pt>
                <c:pt idx="925">
                  <c:v>27988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香港マカオ台湾の患者・海外輸入症例・無症状病原体保有者!$AX$169:$AX$1099</c:f>
              <c:numCache>
                <c:formatCode>m"月"d"日"</c:formatCode>
                <c:ptCount val="93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numCache>
            </c:numRef>
          </c:cat>
          <c:val>
            <c:numRef>
              <c:f>香港マカオ台湾の患者・海外輸入症例・無症状病原体保有者!$BC$169:$BC$1099</c:f>
              <c:numCache>
                <c:formatCode>General</c:formatCode>
                <c:ptCount val="93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pt idx="900">
                  <c:v>2389</c:v>
                </c:pt>
                <c:pt idx="901">
                  <c:v>2406</c:v>
                </c:pt>
                <c:pt idx="902">
                  <c:v>2422</c:v>
                </c:pt>
                <c:pt idx="903">
                  <c:v>2440</c:v>
                </c:pt>
                <c:pt idx="904">
                  <c:v>2455</c:v>
                </c:pt>
                <c:pt idx="905">
                  <c:v>2457</c:v>
                </c:pt>
                <c:pt idx="906">
                  <c:v>2458</c:v>
                </c:pt>
                <c:pt idx="907">
                  <c:v>2462</c:v>
                </c:pt>
                <c:pt idx="908">
                  <c:v>2464</c:v>
                </c:pt>
                <c:pt idx="909">
                  <c:v>2464</c:v>
                </c:pt>
                <c:pt idx="910">
                  <c:v>2466</c:v>
                </c:pt>
                <c:pt idx="911">
                  <c:v>2470</c:v>
                </c:pt>
                <c:pt idx="912">
                  <c:v>2473</c:v>
                </c:pt>
                <c:pt idx="913">
                  <c:v>2475</c:v>
                </c:pt>
                <c:pt idx="914">
                  <c:v>2477</c:v>
                </c:pt>
                <c:pt idx="915">
                  <c:v>2478</c:v>
                </c:pt>
                <c:pt idx="916">
                  <c:v>2490</c:v>
                </c:pt>
                <c:pt idx="917">
                  <c:v>2503</c:v>
                </c:pt>
                <c:pt idx="918">
                  <c:v>2516</c:v>
                </c:pt>
                <c:pt idx="919">
                  <c:v>2530</c:v>
                </c:pt>
                <c:pt idx="920">
                  <c:v>2541</c:v>
                </c:pt>
                <c:pt idx="921">
                  <c:v>2553</c:v>
                </c:pt>
                <c:pt idx="922">
                  <c:v>2568</c:v>
                </c:pt>
                <c:pt idx="923">
                  <c:v>2582</c:v>
                </c:pt>
                <c:pt idx="924">
                  <c:v>2597</c:v>
                </c:pt>
                <c:pt idx="925">
                  <c:v>2610</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香港マカオ台湾の患者・海外輸入症例・無症状病原体保有者!$CR$485:$CR$1099</c:f>
              <c:numCache>
                <c:formatCode>m"月"d"日"</c:formatCode>
                <c:ptCount val="61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pt idx="605">
                  <c:v>44914</c:v>
                </c:pt>
                <c:pt idx="606">
                  <c:v>44915</c:v>
                </c:pt>
                <c:pt idx="607">
                  <c:v>44916</c:v>
                </c:pt>
                <c:pt idx="608">
                  <c:v>44917</c:v>
                </c:pt>
                <c:pt idx="609">
                  <c:v>44918</c:v>
                </c:pt>
              </c:numCache>
            </c:numRef>
          </c:cat>
          <c:val>
            <c:numRef>
              <c:f>香港マカオ台湾の患者・海外輸入症例・無症状病原体保有者!$CS$485:$CS$1099</c:f>
              <c:numCache>
                <c:formatCode>General</c:formatCode>
                <c:ptCount val="61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pt idx="584">
                  <c:v>10651</c:v>
                </c:pt>
                <c:pt idx="585">
                  <c:v>17281</c:v>
                </c:pt>
                <c:pt idx="586">
                  <c:v>17714</c:v>
                </c:pt>
                <c:pt idx="587">
                  <c:v>15642</c:v>
                </c:pt>
                <c:pt idx="588">
                  <c:v>14073</c:v>
                </c:pt>
                <c:pt idx="589">
                  <c:v>13136</c:v>
                </c:pt>
                <c:pt idx="590">
                  <c:v>13009</c:v>
                </c:pt>
                <c:pt idx="591">
                  <c:v>10241</c:v>
                </c:pt>
                <c:pt idx="592">
                  <c:v>16010</c:v>
                </c:pt>
                <c:pt idx="593">
                  <c:v>16723</c:v>
                </c:pt>
                <c:pt idx="594">
                  <c:v>15273</c:v>
                </c:pt>
                <c:pt idx="595">
                  <c:v>14355</c:v>
                </c:pt>
                <c:pt idx="596">
                  <c:v>14276</c:v>
                </c:pt>
                <c:pt idx="597">
                  <c:v>14083</c:v>
                </c:pt>
                <c:pt idx="598">
                  <c:v>10853</c:v>
                </c:pt>
                <c:pt idx="599">
                  <c:v>17155</c:v>
                </c:pt>
                <c:pt idx="600">
                  <c:v>17638</c:v>
                </c:pt>
                <c:pt idx="601">
                  <c:v>16078</c:v>
                </c:pt>
                <c:pt idx="602">
                  <c:v>15404</c:v>
                </c:pt>
                <c:pt idx="603">
                  <c:v>15616</c:v>
                </c:pt>
                <c:pt idx="604">
                  <c:v>15122</c:v>
                </c:pt>
                <c:pt idx="605">
                  <c:v>10361</c:v>
                </c:pt>
                <c:pt idx="606">
                  <c:v>17125</c:v>
                </c:pt>
                <c:pt idx="607">
                  <c:v>19141</c:v>
                </c:pt>
                <c:pt idx="608">
                  <c:v>19875</c:v>
                </c:pt>
                <c:pt idx="609">
                  <c:v>19061</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香港マカオ台湾の患者・海外輸入症例・無症状病原体保有者!$CR$485:$CR$1099</c:f>
              <c:numCache>
                <c:formatCode>m"月"d"日"</c:formatCode>
                <c:ptCount val="61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pt idx="605">
                  <c:v>44914</c:v>
                </c:pt>
                <c:pt idx="606">
                  <c:v>44915</c:v>
                </c:pt>
                <c:pt idx="607">
                  <c:v>44916</c:v>
                </c:pt>
                <c:pt idx="608">
                  <c:v>44917</c:v>
                </c:pt>
                <c:pt idx="609">
                  <c:v>44918</c:v>
                </c:pt>
              </c:numCache>
            </c:numRef>
          </c:cat>
          <c:val>
            <c:numRef>
              <c:f>香港マカオ台湾の患者・海外輸入症例・無症状病原体保有者!$CT$485:$CT$1099</c:f>
              <c:numCache>
                <c:formatCode>General</c:formatCode>
                <c:ptCount val="61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pt idx="584">
                  <c:v>41</c:v>
                </c:pt>
                <c:pt idx="585">
                  <c:v>21</c:v>
                </c:pt>
                <c:pt idx="586">
                  <c:v>37</c:v>
                </c:pt>
                <c:pt idx="587">
                  <c:v>53</c:v>
                </c:pt>
                <c:pt idx="588">
                  <c:v>29</c:v>
                </c:pt>
                <c:pt idx="589">
                  <c:v>33</c:v>
                </c:pt>
                <c:pt idx="590">
                  <c:v>29</c:v>
                </c:pt>
                <c:pt idx="591">
                  <c:v>22</c:v>
                </c:pt>
                <c:pt idx="592">
                  <c:v>22</c:v>
                </c:pt>
                <c:pt idx="593">
                  <c:v>26</c:v>
                </c:pt>
                <c:pt idx="594">
                  <c:v>37</c:v>
                </c:pt>
                <c:pt idx="595">
                  <c:v>32</c:v>
                </c:pt>
                <c:pt idx="596">
                  <c:v>24</c:v>
                </c:pt>
                <c:pt idx="597">
                  <c:v>38</c:v>
                </c:pt>
                <c:pt idx="598">
                  <c:v>31</c:v>
                </c:pt>
                <c:pt idx="599">
                  <c:v>12</c:v>
                </c:pt>
                <c:pt idx="600">
                  <c:v>37</c:v>
                </c:pt>
                <c:pt idx="601">
                  <c:v>37</c:v>
                </c:pt>
                <c:pt idx="602">
                  <c:v>24</c:v>
                </c:pt>
                <c:pt idx="603">
                  <c:v>40</c:v>
                </c:pt>
                <c:pt idx="604">
                  <c:v>30</c:v>
                </c:pt>
                <c:pt idx="605">
                  <c:v>23</c:v>
                </c:pt>
                <c:pt idx="606">
                  <c:v>18</c:v>
                </c:pt>
                <c:pt idx="607">
                  <c:v>27</c:v>
                </c:pt>
                <c:pt idx="608">
                  <c:v>41</c:v>
                </c:pt>
                <c:pt idx="609">
                  <c:v>40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香港マカオ台湾の患者・海外輸入症例・無症状病原体保有者!$BJ$97:$BJ$1098</c:f>
              <c:numCache>
                <c:formatCode>m"月"d"日"</c:formatCode>
                <c:ptCount val="100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numCache>
            </c:numRef>
          </c:cat>
          <c:val>
            <c:numRef>
              <c:f>香港マカオ台湾の患者・海外輸入症例・無症状病原体保有者!$BK$97:$BK$1098</c:f>
              <c:numCache>
                <c:formatCode>General</c:formatCode>
                <c:ptCount val="100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pt idx="993">
                  <c:v>0</c:v>
                </c:pt>
                <c:pt idx="994">
                  <c:v>0</c:v>
                </c:pt>
                <c:pt idx="995">
                  <c:v>0</c:v>
                </c:pt>
                <c:pt idx="996">
                  <c:v>0</c:v>
                </c:pt>
                <c:pt idx="997">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香港マカオ台湾の患者・海外輸入症例・無症状病原体保有者!$BJ$97:$BJ$1098</c:f>
              <c:numCache>
                <c:formatCode>m"月"d"日"</c:formatCode>
                <c:ptCount val="100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numCache>
            </c:numRef>
          </c:cat>
          <c:val>
            <c:numRef>
              <c:f>香港マカオ台湾の患者・海外輸入症例・無症状病原体保有者!$BL$97:$BL$1098</c:f>
              <c:numCache>
                <c:formatCode>General</c:formatCode>
                <c:ptCount val="100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pt idx="993">
                  <c:v>0</c:v>
                </c:pt>
                <c:pt idx="994">
                  <c:v>0</c:v>
                </c:pt>
                <c:pt idx="995">
                  <c:v>0</c:v>
                </c:pt>
                <c:pt idx="996">
                  <c:v>0</c:v>
                </c:pt>
                <c:pt idx="997">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香港マカオ台湾の患者・海外輸入症例・無症状病原体保有者!$CL$29:$CL$1099</c:f>
              <c:numCache>
                <c:formatCode>m"月"d"日"</c:formatCode>
                <c:ptCount val="10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numCache>
            </c:numRef>
          </c:cat>
          <c:val>
            <c:numRef>
              <c:f>香港マカオ台湾の患者・海外輸入症例・無症状病原体保有者!$CM$29:$CM$1099</c:f>
              <c:numCache>
                <c:formatCode>General</c:formatCode>
                <c:ptCount val="107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pt idx="1061">
                  <c:v>39</c:v>
                </c:pt>
                <c:pt idx="1062">
                  <c:v>33</c:v>
                </c:pt>
                <c:pt idx="1063">
                  <c:v>50</c:v>
                </c:pt>
                <c:pt idx="1064">
                  <c:v>34</c:v>
                </c:pt>
                <c:pt idx="1065">
                  <c:v>46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国家衛健委発表に基づく感染状況!$AE$374:$AE$1099</c:f>
              <c:numCache>
                <c:formatCode>m"月"d"日"</c:formatCode>
                <c:ptCount val="72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numCache>
            </c:numRef>
          </c:cat>
          <c:val>
            <c:numRef>
              <c:f>国家衛健委発表に基づく感染状況!$AF$374:$AF$1099</c:f>
              <c:numCache>
                <c:formatCode>#,##0_);[Red]\(#,##0\)</c:formatCode>
                <c:ptCount val="72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pt idx="717">
                  <c:v>2656</c:v>
                </c:pt>
                <c:pt idx="718">
                  <c:v>3049</c:v>
                </c:pt>
                <c:pt idx="719">
                  <c:v>2966</c:v>
                </c:pt>
                <c:pt idx="720">
                  <c:v>3696</c:v>
                </c:pt>
                <c:pt idx="721">
                  <c:v>4103</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省市別輸入症例数変化!$AH$2:$AH$860</c:f>
              <c:numCache>
                <c:formatCode>m"月"d"日"</c:formatCode>
                <c:ptCount val="8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numCache>
            </c:numRef>
          </c:cat>
          <c:val>
            <c:numRef>
              <c:f>省市別輸入症例数変化!$AI$2:$AI$860</c:f>
              <c:numCache>
                <c:formatCode>0_);[Red]\(0\)</c:formatCode>
                <c:ptCount val="859"/>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pt idx="830">
                  <c:v>57</c:v>
                </c:pt>
                <c:pt idx="831">
                  <c:v>42</c:v>
                </c:pt>
                <c:pt idx="832">
                  <c:v>64</c:v>
                </c:pt>
                <c:pt idx="833">
                  <c:v>41</c:v>
                </c:pt>
                <c:pt idx="834">
                  <c:v>49</c:v>
                </c:pt>
                <c:pt idx="835">
                  <c:v>39</c:v>
                </c:pt>
                <c:pt idx="836">
                  <c:v>65</c:v>
                </c:pt>
                <c:pt idx="837">
                  <c:v>50</c:v>
                </c:pt>
                <c:pt idx="838">
                  <c:v>49</c:v>
                </c:pt>
                <c:pt idx="839">
                  <c:v>39</c:v>
                </c:pt>
                <c:pt idx="840">
                  <c:v>44</c:v>
                </c:pt>
                <c:pt idx="841">
                  <c:v>44</c:v>
                </c:pt>
                <c:pt idx="842">
                  <c:v>64</c:v>
                </c:pt>
                <c:pt idx="843">
                  <c:v>62</c:v>
                </c:pt>
                <c:pt idx="844">
                  <c:v>37</c:v>
                </c:pt>
                <c:pt idx="845">
                  <c:v>38</c:v>
                </c:pt>
                <c:pt idx="846">
                  <c:v>53</c:v>
                </c:pt>
                <c:pt idx="847">
                  <c:v>58</c:v>
                </c:pt>
                <c:pt idx="848">
                  <c:v>52</c:v>
                </c:pt>
                <c:pt idx="849">
                  <c:v>62</c:v>
                </c:pt>
                <c:pt idx="850">
                  <c:v>75</c:v>
                </c:pt>
                <c:pt idx="851">
                  <c:v>61</c:v>
                </c:pt>
                <c:pt idx="852">
                  <c:v>48</c:v>
                </c:pt>
                <c:pt idx="853">
                  <c:v>62</c:v>
                </c:pt>
                <c:pt idx="854">
                  <c:v>56</c:v>
                </c:pt>
                <c:pt idx="855">
                  <c:v>18</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省市別輸入症例数変化!$AH$2:$AH$860</c:f>
              <c:numCache>
                <c:formatCode>m"月"d"日"</c:formatCode>
                <c:ptCount val="8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numCache>
            </c:numRef>
          </c:cat>
          <c:val>
            <c:numRef>
              <c:f>省市別輸入症例数変化!$AJ$2:$AJ$860</c:f>
              <c:numCache>
                <c:formatCode>0_);[Red]\(0\)</c:formatCode>
                <c:ptCount val="85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pt idx="830">
                  <c:v>0</c:v>
                </c:pt>
                <c:pt idx="831">
                  <c:v>1</c:v>
                </c:pt>
                <c:pt idx="832">
                  <c:v>0</c:v>
                </c:pt>
                <c:pt idx="833">
                  <c:v>0</c:v>
                </c:pt>
                <c:pt idx="834">
                  <c:v>1</c:v>
                </c:pt>
                <c:pt idx="835">
                  <c:v>0</c:v>
                </c:pt>
                <c:pt idx="836">
                  <c:v>1</c:v>
                </c:pt>
                <c:pt idx="837">
                  <c:v>0</c:v>
                </c:pt>
                <c:pt idx="838">
                  <c:v>0</c:v>
                </c:pt>
                <c:pt idx="839">
                  <c:v>0</c:v>
                </c:pt>
                <c:pt idx="840">
                  <c:v>0</c:v>
                </c:pt>
                <c:pt idx="841">
                  <c:v>1</c:v>
                </c:pt>
                <c:pt idx="842">
                  <c:v>0</c:v>
                </c:pt>
                <c:pt idx="843">
                  <c:v>0</c:v>
                </c:pt>
                <c:pt idx="844">
                  <c:v>0</c:v>
                </c:pt>
                <c:pt idx="845">
                  <c:v>0</c:v>
                </c:pt>
                <c:pt idx="846">
                  <c:v>0</c:v>
                </c:pt>
                <c:pt idx="847">
                  <c:v>2</c:v>
                </c:pt>
                <c:pt idx="848">
                  <c:v>0</c:v>
                </c:pt>
                <c:pt idx="849">
                  <c:v>0</c:v>
                </c:pt>
                <c:pt idx="850">
                  <c:v>0</c:v>
                </c:pt>
                <c:pt idx="851">
                  <c:v>0</c:v>
                </c:pt>
                <c:pt idx="852">
                  <c:v>0</c:v>
                </c:pt>
                <c:pt idx="853">
                  <c:v>0</c:v>
                </c:pt>
                <c:pt idx="854">
                  <c:v>1</c:v>
                </c:pt>
                <c:pt idx="855">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省市別輸入症例数変化!$AH$2:$AH$860</c:f>
              <c:numCache>
                <c:formatCode>m"月"d"日"</c:formatCode>
                <c:ptCount val="8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numCache>
            </c:numRef>
          </c:cat>
          <c:val>
            <c:numRef>
              <c:f>省市別輸入症例数変化!$AK$2:$AK$860</c:f>
              <c:numCache>
                <c:formatCode>General</c:formatCode>
                <c:ptCount val="85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pt idx="851">
                  <c:v>5</c:v>
                </c:pt>
                <c:pt idx="852">
                  <c:v>4</c:v>
                </c:pt>
                <c:pt idx="853">
                  <c:v>2</c:v>
                </c:pt>
                <c:pt idx="854">
                  <c:v>8</c:v>
                </c:pt>
                <c:pt idx="855">
                  <c:v>7</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香港マカオ台湾の患者・海外輸入症例・無症状病原体保有者!$CP$189:$CP$1098</c:f>
              <c:numCache>
                <c:formatCode>m"月"d"日"</c:formatCode>
                <c:ptCount val="91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numCache>
            </c:numRef>
          </c:cat>
          <c:val>
            <c:numRef>
              <c:f>香港マカオ台湾の患者・海外輸入症例・無症状病原体保有者!$CQ$189:$CQ$1098</c:f>
              <c:numCache>
                <c:formatCode>General</c:formatCode>
                <c:ptCount val="91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香港マカオ台湾の患者・海外輸入症例・無症状病原体保有者!$CI$29:$CI$1099</c:f>
              <c:numCache>
                <c:formatCode>m"月"d"日"</c:formatCode>
                <c:ptCount val="10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numCache>
            </c:numRef>
          </c:cat>
          <c:val>
            <c:numRef>
              <c:f>香港マカオ台湾の患者・海外輸入症例・無症状病原体保有者!$CJ$29:$CJ$1099</c:f>
              <c:numCache>
                <c:formatCode>General</c:formatCode>
                <c:ptCount val="107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香港マカオ台湾の患者・海外輸入症例・無症状病原体保有者!$CN$189:$CN$1099</c:f>
              <c:numCache>
                <c:formatCode>m"月"d"日"</c:formatCode>
                <c:ptCount val="91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numCache>
            </c:numRef>
          </c:cat>
          <c:val>
            <c:numRef>
              <c:f>香港マカオ台湾の患者・海外輸入症例・無症状病原体保有者!$CO$189:$CO$1099</c:f>
              <c:numCache>
                <c:formatCode>General</c:formatCode>
                <c:ptCount val="91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sz="1400" b="1"/>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香港マカオ台湾の患者・海外輸入症例・無症状病原体保有者!$BJ$97:$BJ$1098</c:f>
              <c:numCache>
                <c:formatCode>m"月"d"日"</c:formatCode>
                <c:ptCount val="100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numCache>
            </c:numRef>
          </c:cat>
          <c:val>
            <c:numRef>
              <c:f>香港マカオ台湾の患者・海外輸入症例・無症状病原体保有者!$BL$97:$BL$1098</c:f>
              <c:numCache>
                <c:formatCode>General</c:formatCode>
                <c:ptCount val="100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pt idx="993">
                  <c:v>0</c:v>
                </c:pt>
                <c:pt idx="994">
                  <c:v>0</c:v>
                </c:pt>
                <c:pt idx="995">
                  <c:v>0</c:v>
                </c:pt>
                <c:pt idx="996">
                  <c:v>0</c:v>
                </c:pt>
                <c:pt idx="997">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香港マカオ台湾の患者・海外輸入症例・無症状病原体保有者!$BJ$97:$BJ$1098</c:f>
              <c:numCache>
                <c:formatCode>m"月"d"日"</c:formatCode>
                <c:ptCount val="100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numCache>
            </c:numRef>
          </c:cat>
          <c:val>
            <c:numRef>
              <c:f>香港マカオ台湾の患者・海外輸入症例・無症状病原体保有者!$BK$97:$BK$1098</c:f>
              <c:numCache>
                <c:formatCode>General</c:formatCode>
                <c:ptCount val="100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pt idx="993">
                  <c:v>0</c:v>
                </c:pt>
                <c:pt idx="994">
                  <c:v>0</c:v>
                </c:pt>
                <c:pt idx="995">
                  <c:v>0</c:v>
                </c:pt>
                <c:pt idx="996">
                  <c:v>0</c:v>
                </c:pt>
                <c:pt idx="997">
                  <c:v>0</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59640556866E-2"/>
          <c:y val="1.8202184761720284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国家衛健委発表に基づく感染状況!$W$27:$W$1099</c:f>
              <c:numCache>
                <c:formatCode>m"月"d"日"</c:formatCode>
                <c:ptCount val="10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numCache>
            </c:numRef>
          </c:cat>
          <c:val>
            <c:numRef>
              <c:f>国家衛健委発表に基づく感染状況!$X$27:$X$1099</c:f>
              <c:numCache>
                <c:formatCode>#,##0_);[Red]\(#,##0\)</c:formatCode>
                <c:ptCount val="107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pt idx="1063">
                  <c:v>2722</c:v>
                </c:pt>
                <c:pt idx="1064">
                  <c:v>3101</c:v>
                </c:pt>
                <c:pt idx="1065">
                  <c:v>3030</c:v>
                </c:pt>
                <c:pt idx="1066">
                  <c:v>3761</c:v>
                </c:pt>
                <c:pt idx="1067">
                  <c:v>4128</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国家衛健委発表に基づく感染状況!$W$27:$W$1099</c:f>
              <c:numCache>
                <c:formatCode>m"月"d"日"</c:formatCode>
                <c:ptCount val="10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numCache>
            </c:numRef>
          </c:cat>
          <c:val>
            <c:numRef>
              <c:f>国家衛健委発表に基づく感染状況!$Y$27:$Y$1099</c:f>
              <c:numCache>
                <c:formatCode>General</c:formatCode>
                <c:ptCount val="107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pt idx="1063">
                  <c:v>383175</c:v>
                </c:pt>
                <c:pt idx="1064">
                  <c:v>386276</c:v>
                </c:pt>
                <c:pt idx="1065">
                  <c:v>389306</c:v>
                </c:pt>
                <c:pt idx="1066">
                  <c:v>393067</c:v>
                </c:pt>
                <c:pt idx="1067">
                  <c:v>397195</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香港マカオ台湾の患者・海外輸入症例・無症状病原体保有者!$CP$189:$CP$1098</c:f>
              <c:numCache>
                <c:formatCode>m"月"d"日"</c:formatCode>
                <c:ptCount val="91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numCache>
            </c:numRef>
          </c:cat>
          <c:val>
            <c:numRef>
              <c:f>香港マカオ台湾の患者・海外輸入症例・無症状病原体保有者!$CQ$189:$CQ$1098</c:f>
              <c:numCache>
                <c:formatCode>General</c:formatCode>
                <c:ptCount val="91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香港マカオ台湾の患者・海外輸入症例・無症状病原体保有者!$CN$189:$CN$1099</c:f>
              <c:numCache>
                <c:formatCode>m"月"d"日"</c:formatCode>
                <c:ptCount val="91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numCache>
            </c:numRef>
          </c:cat>
          <c:val>
            <c:numRef>
              <c:f>香港マカオ台湾の患者・海外輸入症例・無症状病原体保有者!$CO$189:$CO$1099</c:f>
              <c:numCache>
                <c:formatCode>General</c:formatCode>
                <c:ptCount val="91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新疆の情況!$U$7:$U$905</c:f>
              <c:strCache>
                <c:ptCount val="893"/>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pt idx="888">
                  <c:v>12月19日</c:v>
                </c:pt>
                <c:pt idx="889">
                  <c:v>12月20日</c:v>
                </c:pt>
                <c:pt idx="890">
                  <c:v>12月21日</c:v>
                </c:pt>
                <c:pt idx="891">
                  <c:v>12月22日</c:v>
                </c:pt>
                <c:pt idx="892">
                  <c:v>12月23日</c:v>
                </c:pt>
              </c:strCache>
            </c:strRef>
          </c:cat>
          <c:val>
            <c:numRef>
              <c:f>新疆の情況!$V$7:$V$905</c:f>
              <c:numCache>
                <c:formatCode>General</c:formatCode>
                <c:ptCount val="899"/>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pt idx="867">
                  <c:v>23</c:v>
                </c:pt>
                <c:pt idx="868">
                  <c:v>23</c:v>
                </c:pt>
                <c:pt idx="869">
                  <c:v>21</c:v>
                </c:pt>
                <c:pt idx="870">
                  <c:v>11</c:v>
                </c:pt>
                <c:pt idx="871">
                  <c:v>13</c:v>
                </c:pt>
                <c:pt idx="872">
                  <c:v>11</c:v>
                </c:pt>
                <c:pt idx="873">
                  <c:v>12</c:v>
                </c:pt>
                <c:pt idx="874">
                  <c:v>7</c:v>
                </c:pt>
                <c:pt idx="875">
                  <c:v>6</c:v>
                </c:pt>
                <c:pt idx="876">
                  <c:v>4</c:v>
                </c:pt>
                <c:pt idx="877">
                  <c:v>2</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新疆の情況!$U$7:$U$905</c:f>
              <c:strCache>
                <c:ptCount val="893"/>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pt idx="888">
                  <c:v>12月19日</c:v>
                </c:pt>
                <c:pt idx="889">
                  <c:v>12月20日</c:v>
                </c:pt>
                <c:pt idx="890">
                  <c:v>12月21日</c:v>
                </c:pt>
                <c:pt idx="891">
                  <c:v>12月22日</c:v>
                </c:pt>
                <c:pt idx="892">
                  <c:v>12月23日</c:v>
                </c:pt>
              </c:strCache>
            </c:strRef>
          </c:cat>
          <c:val>
            <c:numRef>
              <c:f>新疆の情況!$W$7:$W$905</c:f>
              <c:numCache>
                <c:formatCode>General</c:formatCode>
                <c:ptCount val="899"/>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pt idx="850">
                  <c:v>1614</c:v>
                </c:pt>
                <c:pt idx="851">
                  <c:v>1654</c:v>
                </c:pt>
                <c:pt idx="852">
                  <c:v>1643</c:v>
                </c:pt>
                <c:pt idx="853">
                  <c:v>1682</c:v>
                </c:pt>
                <c:pt idx="854">
                  <c:v>1673</c:v>
                </c:pt>
                <c:pt idx="855">
                  <c:v>1708</c:v>
                </c:pt>
                <c:pt idx="856">
                  <c:v>1700</c:v>
                </c:pt>
                <c:pt idx="857">
                  <c:v>1738</c:v>
                </c:pt>
                <c:pt idx="858">
                  <c:v>1720</c:v>
                </c:pt>
                <c:pt idx="859">
                  <c:v>1756</c:v>
                </c:pt>
                <c:pt idx="860">
                  <c:v>1739</c:v>
                </c:pt>
                <c:pt idx="861">
                  <c:v>1775</c:v>
                </c:pt>
                <c:pt idx="862">
                  <c:v>1757</c:v>
                </c:pt>
                <c:pt idx="863">
                  <c:v>1795</c:v>
                </c:pt>
                <c:pt idx="864">
                  <c:v>1778</c:v>
                </c:pt>
                <c:pt idx="865">
                  <c:v>1815</c:v>
                </c:pt>
                <c:pt idx="866">
                  <c:v>1802</c:v>
                </c:pt>
                <c:pt idx="867">
                  <c:v>1838</c:v>
                </c:pt>
                <c:pt idx="868">
                  <c:v>1825</c:v>
                </c:pt>
                <c:pt idx="869">
                  <c:v>1859</c:v>
                </c:pt>
                <c:pt idx="870">
                  <c:v>1836</c:v>
                </c:pt>
                <c:pt idx="871">
                  <c:v>1872</c:v>
                </c:pt>
                <c:pt idx="872">
                  <c:v>1847</c:v>
                </c:pt>
                <c:pt idx="873">
                  <c:v>1884</c:v>
                </c:pt>
                <c:pt idx="874">
                  <c:v>1854</c:v>
                </c:pt>
                <c:pt idx="875">
                  <c:v>1890</c:v>
                </c:pt>
                <c:pt idx="876">
                  <c:v>1858</c:v>
                </c:pt>
                <c:pt idx="877">
                  <c:v>1892</c:v>
                </c:pt>
                <c:pt idx="878">
                  <c:v>1858</c:v>
                </c:pt>
                <c:pt idx="879">
                  <c:v>1892</c:v>
                </c:pt>
                <c:pt idx="880">
                  <c:v>1858</c:v>
                </c:pt>
                <c:pt idx="881">
                  <c:v>1892</c:v>
                </c:pt>
                <c:pt idx="882">
                  <c:v>1858</c:v>
                </c:pt>
                <c:pt idx="883">
                  <c:v>1892</c:v>
                </c:pt>
                <c:pt idx="884">
                  <c:v>1858</c:v>
                </c:pt>
                <c:pt idx="885">
                  <c:v>1892</c:v>
                </c:pt>
                <c:pt idx="886">
                  <c:v>1858</c:v>
                </c:pt>
                <c:pt idx="887">
                  <c:v>1892</c:v>
                </c:pt>
                <c:pt idx="888">
                  <c:v>1858</c:v>
                </c:pt>
                <c:pt idx="889">
                  <c:v>1892</c:v>
                </c:pt>
                <c:pt idx="890">
                  <c:v>1858</c:v>
                </c:pt>
                <c:pt idx="891">
                  <c:v>1892</c:v>
                </c:pt>
                <c:pt idx="892">
                  <c:v>1858</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香港マカオ台湾の患者・海外輸入症例・無症状病原体保有者!$CI$29:$CI$1099</c:f>
              <c:numCache>
                <c:formatCode>m"月"d"日"</c:formatCode>
                <c:ptCount val="10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numCache>
            </c:numRef>
          </c:cat>
          <c:val>
            <c:numRef>
              <c:f>香港マカオ台湾の患者・海外輸入症例・無症状病原体保有者!$CJ$29:$CJ$1099</c:f>
              <c:numCache>
                <c:formatCode>General</c:formatCode>
                <c:ptCount val="107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香港マカオ台湾の患者・海外輸入症例・無症状病原体保有者!$BQ$29:$BQ$1099</c:f>
              <c:numCache>
                <c:formatCode>m"月"d"日"</c:formatCode>
                <c:ptCount val="10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numCache>
            </c:numRef>
          </c:cat>
          <c:val>
            <c:numRef>
              <c:f>香港マカオ台湾の患者・海外輸入症例・無症状病原体保有者!$BR$29:$BR$1099</c:f>
              <c:numCache>
                <c:formatCode>General</c:formatCode>
                <c:ptCount val="107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pt idx="1040">
                  <c:v>457323</c:v>
                </c:pt>
                <c:pt idx="1041">
                  <c:v>458268</c:v>
                </c:pt>
                <c:pt idx="1042">
                  <c:v>459445</c:v>
                </c:pt>
                <c:pt idx="1043">
                  <c:v>460548</c:v>
                </c:pt>
                <c:pt idx="1044">
                  <c:v>461652</c:v>
                </c:pt>
                <c:pt idx="1045">
                  <c:v>462774</c:v>
                </c:pt>
                <c:pt idx="1046">
                  <c:v>463977</c:v>
                </c:pt>
                <c:pt idx="1047">
                  <c:v>465099</c:v>
                </c:pt>
                <c:pt idx="1048">
                  <c:v>466509</c:v>
                </c:pt>
                <c:pt idx="1049">
                  <c:v>468264</c:v>
                </c:pt>
                <c:pt idx="1050">
                  <c:v>469948</c:v>
                </c:pt>
                <c:pt idx="1051">
                  <c:v>471619</c:v>
                </c:pt>
                <c:pt idx="1052">
                  <c:v>473347</c:v>
                </c:pt>
                <c:pt idx="1053">
                  <c:v>475036</c:v>
                </c:pt>
                <c:pt idx="1054">
                  <c:v>476597</c:v>
                </c:pt>
                <c:pt idx="1055">
                  <c:v>478020</c:v>
                </c:pt>
                <c:pt idx="1056">
                  <c:v>479771</c:v>
                </c:pt>
                <c:pt idx="1057">
                  <c:v>481354</c:v>
                </c:pt>
                <c:pt idx="1058">
                  <c:v>482878</c:v>
                </c:pt>
                <c:pt idx="1059">
                  <c:v>484239</c:v>
                </c:pt>
                <c:pt idx="1060">
                  <c:v>486026</c:v>
                </c:pt>
                <c:pt idx="1061">
                  <c:v>487553</c:v>
                </c:pt>
                <c:pt idx="1062">
                  <c:v>489096</c:v>
                </c:pt>
                <c:pt idx="1063">
                  <c:v>491154</c:v>
                </c:pt>
                <c:pt idx="1064">
                  <c:v>493234</c:v>
                </c:pt>
                <c:pt idx="1065">
                  <c:v>495614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香港マカオ台湾の患者・海外輸入症例・無症状病原体保有者!$BQ$29:$BQ$1099</c:f>
              <c:numCache>
                <c:formatCode>m"月"d"日"</c:formatCode>
                <c:ptCount val="10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numCache>
            </c:numRef>
          </c:cat>
          <c:val>
            <c:numRef>
              <c:f>香港マカオ台湾の患者・海外輸入症例・無症状病原体保有者!$BS$29:$BS$1099</c:f>
              <c:numCache>
                <c:formatCode>General</c:formatCode>
                <c:ptCount val="10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pt idx="1040">
                  <c:v>98471</c:v>
                </c:pt>
                <c:pt idx="1041">
                  <c:v>98738</c:v>
                </c:pt>
                <c:pt idx="1042">
                  <c:v>99099</c:v>
                </c:pt>
                <c:pt idx="1043">
                  <c:v>99432</c:v>
                </c:pt>
                <c:pt idx="1044">
                  <c:v>99728</c:v>
                </c:pt>
                <c:pt idx="1045">
                  <c:v>99991</c:v>
                </c:pt>
                <c:pt idx="1046">
                  <c:v>100251</c:v>
                </c:pt>
                <c:pt idx="1047">
                  <c:v>100599</c:v>
                </c:pt>
                <c:pt idx="1048">
                  <c:v>100900</c:v>
                </c:pt>
                <c:pt idx="1049">
                  <c:v>101251</c:v>
                </c:pt>
                <c:pt idx="1050">
                  <c:v>101657</c:v>
                </c:pt>
                <c:pt idx="1051">
                  <c:v>102052</c:v>
                </c:pt>
                <c:pt idx="1052">
                  <c:v>102457</c:v>
                </c:pt>
                <c:pt idx="1053">
                  <c:v>102909</c:v>
                </c:pt>
                <c:pt idx="1054">
                  <c:v>103196</c:v>
                </c:pt>
                <c:pt idx="1055">
                  <c:v>103631</c:v>
                </c:pt>
                <c:pt idx="1056">
                  <c:v>104126</c:v>
                </c:pt>
                <c:pt idx="1057">
                  <c:v>104617</c:v>
                </c:pt>
                <c:pt idx="1058">
                  <c:v>105143</c:v>
                </c:pt>
                <c:pt idx="1059">
                  <c:v>105586</c:v>
                </c:pt>
                <c:pt idx="1060">
                  <c:v>106038</c:v>
                </c:pt>
                <c:pt idx="1061">
                  <c:v>106301</c:v>
                </c:pt>
                <c:pt idx="1062">
                  <c:v>106785</c:v>
                </c:pt>
                <c:pt idx="1063">
                  <c:v>107302</c:v>
                </c:pt>
                <c:pt idx="1064">
                  <c:v>107869</c:v>
                </c:pt>
                <c:pt idx="1065">
                  <c:v>108371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香港マカオ台湾の患者・海外輸入症例・無症状病原体保有者!$BQ$29:$BQ$1099</c:f>
              <c:numCache>
                <c:formatCode>m"月"d"日"</c:formatCode>
                <c:ptCount val="10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numCache>
            </c:numRef>
          </c:cat>
          <c:val>
            <c:numRef>
              <c:f>香港マカオ台湾の患者・海外輸入症例・無症状病原体保有者!$BT$29:$BT$1099</c:f>
              <c:numCache>
                <c:formatCode>General</c:formatCode>
                <c:ptCount val="107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pt idx="1040">
                  <c:v>10718</c:v>
                </c:pt>
                <c:pt idx="1041">
                  <c:v>10731</c:v>
                </c:pt>
                <c:pt idx="1042">
                  <c:v>10747</c:v>
                </c:pt>
                <c:pt idx="1043">
                  <c:v>10762</c:v>
                </c:pt>
                <c:pt idx="1044">
                  <c:v>10773</c:v>
                </c:pt>
                <c:pt idx="1045">
                  <c:v>10790</c:v>
                </c:pt>
                <c:pt idx="1046">
                  <c:v>10806</c:v>
                </c:pt>
                <c:pt idx="1047">
                  <c:v>10826</c:v>
                </c:pt>
                <c:pt idx="1048">
                  <c:v>10842</c:v>
                </c:pt>
                <c:pt idx="1049">
                  <c:v>10864</c:v>
                </c:pt>
                <c:pt idx="1050">
                  <c:v>10891</c:v>
                </c:pt>
                <c:pt idx="1051">
                  <c:v>10914</c:v>
                </c:pt>
                <c:pt idx="1052">
                  <c:v>10935</c:v>
                </c:pt>
                <c:pt idx="1053">
                  <c:v>10959</c:v>
                </c:pt>
                <c:pt idx="1054">
                  <c:v>10984</c:v>
                </c:pt>
                <c:pt idx="1055">
                  <c:v>11021</c:v>
                </c:pt>
                <c:pt idx="1056">
                  <c:v>11056</c:v>
                </c:pt>
                <c:pt idx="1057">
                  <c:v>11075</c:v>
                </c:pt>
                <c:pt idx="1058">
                  <c:v>11107</c:v>
                </c:pt>
                <c:pt idx="1059">
                  <c:v>11131</c:v>
                </c:pt>
                <c:pt idx="1060">
                  <c:v>11171</c:v>
                </c:pt>
                <c:pt idx="1061">
                  <c:v>11210</c:v>
                </c:pt>
                <c:pt idx="1062">
                  <c:v>11243</c:v>
                </c:pt>
                <c:pt idx="1063">
                  <c:v>11293</c:v>
                </c:pt>
                <c:pt idx="1064">
                  <c:v>11327</c:v>
                </c:pt>
                <c:pt idx="1065">
                  <c:v>11373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2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香港マカオ台湾の患者・海外輸入症例・無症状病原体保有者!$CI$29:$CI$1099</c:f>
              <c:numCache>
                <c:formatCode>m"月"d"日"</c:formatCode>
                <c:ptCount val="10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numCache>
            </c:numRef>
          </c:cat>
          <c:val>
            <c:numRef>
              <c:f>香港マカオ台湾の患者・海外輸入症例・無症状病原体保有者!$CJ$29:$CJ$1099</c:f>
              <c:numCache>
                <c:formatCode>General</c:formatCode>
                <c:ptCount val="107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香港マカオ台湾の患者・海外輸入症例・無症状病原体保有者!$CI$29:$CI$1099</c:f>
              <c:numCache>
                <c:formatCode>m"月"d"日"</c:formatCode>
                <c:ptCount val="10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numCache>
            </c:numRef>
          </c:cat>
          <c:val>
            <c:numRef>
              <c:f>香港マカオ台湾の患者・海外輸入症例・無症状病原体保有者!$CK$29:$CK$1099</c:f>
              <c:numCache>
                <c:formatCode>General</c:formatCode>
                <c:ptCount val="10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pt idx="1040">
                  <c:v>244</c:v>
                </c:pt>
                <c:pt idx="1041">
                  <c:v>267</c:v>
                </c:pt>
                <c:pt idx="1042">
                  <c:v>361</c:v>
                </c:pt>
                <c:pt idx="1043">
                  <c:v>333</c:v>
                </c:pt>
                <c:pt idx="1044">
                  <c:v>296</c:v>
                </c:pt>
                <c:pt idx="1045">
                  <c:v>263</c:v>
                </c:pt>
                <c:pt idx="1046">
                  <c:v>260</c:v>
                </c:pt>
                <c:pt idx="1047">
                  <c:v>348</c:v>
                </c:pt>
                <c:pt idx="1048">
                  <c:v>301</c:v>
                </c:pt>
                <c:pt idx="1049">
                  <c:v>351</c:v>
                </c:pt>
                <c:pt idx="1050">
                  <c:v>406</c:v>
                </c:pt>
                <c:pt idx="1051">
                  <c:v>395</c:v>
                </c:pt>
                <c:pt idx="1052">
                  <c:v>405</c:v>
                </c:pt>
                <c:pt idx="1053">
                  <c:v>452</c:v>
                </c:pt>
                <c:pt idx="1054">
                  <c:v>287</c:v>
                </c:pt>
                <c:pt idx="1055">
                  <c:v>435</c:v>
                </c:pt>
                <c:pt idx="1056">
                  <c:v>495</c:v>
                </c:pt>
                <c:pt idx="1057">
                  <c:v>491</c:v>
                </c:pt>
                <c:pt idx="1058">
                  <c:v>526</c:v>
                </c:pt>
                <c:pt idx="1059">
                  <c:v>443</c:v>
                </c:pt>
                <c:pt idx="1060">
                  <c:v>452</c:v>
                </c:pt>
                <c:pt idx="1061">
                  <c:v>263</c:v>
                </c:pt>
                <c:pt idx="1062">
                  <c:v>484</c:v>
                </c:pt>
                <c:pt idx="1063">
                  <c:v>517</c:v>
                </c:pt>
                <c:pt idx="1064">
                  <c:v>567</c:v>
                </c:pt>
                <c:pt idx="1065">
                  <c:v>502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国家衛健委発表に基づく感染状況!$W$27:$W$1100</c:f>
              <c:numCache>
                <c:formatCode>m"月"d"日"</c:formatCode>
                <c:ptCount val="10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numCache>
            </c:numRef>
          </c:cat>
          <c:val>
            <c:numRef>
              <c:f>国家衛健委発表に基づく感染状況!$X$27:$X$1100</c:f>
              <c:numCache>
                <c:formatCode>#,##0_);[Red]\(#,##0\)</c:formatCode>
                <c:ptCount val="107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pt idx="1063">
                  <c:v>2722</c:v>
                </c:pt>
                <c:pt idx="1064">
                  <c:v>3101</c:v>
                </c:pt>
                <c:pt idx="1065">
                  <c:v>3030</c:v>
                </c:pt>
                <c:pt idx="1066">
                  <c:v>3761</c:v>
                </c:pt>
                <c:pt idx="1067">
                  <c:v>4128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国家衛健委発表に基づく感染状況!$W$27:$W$1100</c:f>
              <c:numCache>
                <c:formatCode>m"月"d"日"</c:formatCode>
                <c:ptCount val="10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numCache>
            </c:numRef>
          </c:cat>
          <c:val>
            <c:numRef>
              <c:f>国家衛健委発表に基づく感染状況!$Y$27:$Y$1100</c:f>
              <c:numCache>
                <c:formatCode>General</c:formatCode>
                <c:ptCount val="107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pt idx="1063">
                  <c:v>383175</c:v>
                </c:pt>
                <c:pt idx="1064">
                  <c:v>386276</c:v>
                </c:pt>
                <c:pt idx="1065">
                  <c:v>389306</c:v>
                </c:pt>
                <c:pt idx="1066">
                  <c:v>393067</c:v>
                </c:pt>
                <c:pt idx="1067">
                  <c:v>397195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香港マカオ台湾の患者・海外輸入症例・無症状病原体保有者!$BE$70:$BE$1099</c:f>
              <c:numCache>
                <c:formatCode>m"月"d"日"</c:formatCode>
                <c:ptCount val="103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pt idx="1020">
                  <c:v>44914</c:v>
                </c:pt>
                <c:pt idx="1021">
                  <c:v>44915</c:v>
                </c:pt>
                <c:pt idx="1022">
                  <c:v>44916</c:v>
                </c:pt>
                <c:pt idx="1023">
                  <c:v>44917</c:v>
                </c:pt>
                <c:pt idx="1024">
                  <c:v>44918</c:v>
                </c:pt>
              </c:numCache>
            </c:numRef>
          </c:cat>
          <c:val>
            <c:numRef>
              <c:f>香港マカオ台湾の患者・海外輸入症例・無症状病原体保有者!$BF$70:$BF$1099</c:f>
              <c:numCache>
                <c:formatCode>General</c:formatCode>
                <c:ptCount val="103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pt idx="999">
                  <c:v>63</c:v>
                </c:pt>
                <c:pt idx="1000">
                  <c:v>52</c:v>
                </c:pt>
                <c:pt idx="1001">
                  <c:v>70</c:v>
                </c:pt>
                <c:pt idx="1002">
                  <c:v>45</c:v>
                </c:pt>
                <c:pt idx="1003">
                  <c:v>55</c:v>
                </c:pt>
                <c:pt idx="1004">
                  <c:v>45</c:v>
                </c:pt>
                <c:pt idx="1005">
                  <c:v>71</c:v>
                </c:pt>
                <c:pt idx="1006">
                  <c:v>58</c:v>
                </c:pt>
                <c:pt idx="1007">
                  <c:v>58</c:v>
                </c:pt>
                <c:pt idx="1008">
                  <c:v>48</c:v>
                </c:pt>
                <c:pt idx="1009">
                  <c:v>49</c:v>
                </c:pt>
                <c:pt idx="1010">
                  <c:v>48</c:v>
                </c:pt>
                <c:pt idx="1011">
                  <c:v>68</c:v>
                </c:pt>
                <c:pt idx="1012">
                  <c:v>69</c:v>
                </c:pt>
                <c:pt idx="1013">
                  <c:v>45</c:v>
                </c:pt>
                <c:pt idx="1014">
                  <c:v>42</c:v>
                </c:pt>
                <c:pt idx="1015">
                  <c:v>56</c:v>
                </c:pt>
                <c:pt idx="1016">
                  <c:v>66</c:v>
                </c:pt>
                <c:pt idx="1017">
                  <c:v>57</c:v>
                </c:pt>
                <c:pt idx="1018">
                  <c:v>69</c:v>
                </c:pt>
                <c:pt idx="1019">
                  <c:v>77</c:v>
                </c:pt>
                <c:pt idx="1020">
                  <c:v>66</c:v>
                </c:pt>
                <c:pt idx="1021">
                  <c:v>52</c:v>
                </c:pt>
                <c:pt idx="1022">
                  <c:v>64</c:v>
                </c:pt>
                <c:pt idx="1023">
                  <c:v>65</c:v>
                </c:pt>
                <c:pt idx="1024">
                  <c:v>25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香港マカオ台湾の患者・海外輸入症例・無症状病原体保有者!$BE$70:$BE$1099</c:f>
              <c:numCache>
                <c:formatCode>m"月"d"日"</c:formatCode>
                <c:ptCount val="103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pt idx="1020">
                  <c:v>44914</c:v>
                </c:pt>
                <c:pt idx="1021">
                  <c:v>44915</c:v>
                </c:pt>
                <c:pt idx="1022">
                  <c:v>44916</c:v>
                </c:pt>
                <c:pt idx="1023">
                  <c:v>44917</c:v>
                </c:pt>
                <c:pt idx="1024">
                  <c:v>44918</c:v>
                </c:pt>
              </c:numCache>
            </c:numRef>
          </c:cat>
          <c:val>
            <c:numRef>
              <c:f>香港マカオ台湾の患者・海外輸入症例・無症状病原体保有者!$BG$70:$BG$1099</c:f>
              <c:numCache>
                <c:formatCode>General</c:formatCode>
                <c:ptCount val="103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pt idx="999">
                  <c:v>27494</c:v>
                </c:pt>
                <c:pt idx="1000">
                  <c:v>27546</c:v>
                </c:pt>
                <c:pt idx="1001">
                  <c:v>27616</c:v>
                </c:pt>
                <c:pt idx="1002">
                  <c:v>27661</c:v>
                </c:pt>
                <c:pt idx="1003">
                  <c:v>27716</c:v>
                </c:pt>
                <c:pt idx="1004">
                  <c:v>27761</c:v>
                </c:pt>
                <c:pt idx="1005">
                  <c:v>27832</c:v>
                </c:pt>
                <c:pt idx="1006">
                  <c:v>27890</c:v>
                </c:pt>
                <c:pt idx="1007">
                  <c:v>27948</c:v>
                </c:pt>
                <c:pt idx="1008">
                  <c:v>27996</c:v>
                </c:pt>
                <c:pt idx="1009">
                  <c:v>28045</c:v>
                </c:pt>
                <c:pt idx="1010">
                  <c:v>28093</c:v>
                </c:pt>
                <c:pt idx="1011">
                  <c:v>28161</c:v>
                </c:pt>
                <c:pt idx="1012">
                  <c:v>28230</c:v>
                </c:pt>
                <c:pt idx="1013">
                  <c:v>28275</c:v>
                </c:pt>
                <c:pt idx="1014">
                  <c:v>28317</c:v>
                </c:pt>
                <c:pt idx="1015">
                  <c:v>28373</c:v>
                </c:pt>
                <c:pt idx="1016">
                  <c:v>28439</c:v>
                </c:pt>
                <c:pt idx="1017">
                  <c:v>28496</c:v>
                </c:pt>
                <c:pt idx="1018">
                  <c:v>28565</c:v>
                </c:pt>
                <c:pt idx="1019">
                  <c:v>28642</c:v>
                </c:pt>
                <c:pt idx="1020">
                  <c:v>28708</c:v>
                </c:pt>
                <c:pt idx="1021">
                  <c:v>28760</c:v>
                </c:pt>
                <c:pt idx="1022">
                  <c:v>28824</c:v>
                </c:pt>
                <c:pt idx="1023">
                  <c:v>28889</c:v>
                </c:pt>
                <c:pt idx="1024">
                  <c:v>28914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064707006353651E-2"/>
          <c:y val="2.9873661482321269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香港マカオ台湾の患者・海外輸入症例・無症状病原体保有者!$BX$29:$BX$1099</c:f>
              <c:numCache>
                <c:formatCode>m"月"d"日"</c:formatCode>
                <c:ptCount val="10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numCache>
            </c:numRef>
          </c:cat>
          <c:val>
            <c:numRef>
              <c:f>香港マカオ台湾の患者・海外輸入症例・無症状病原体保有者!$BY$29:$BY$1099</c:f>
              <c:numCache>
                <c:formatCode>General</c:formatCode>
                <c:ptCount val="107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pt idx="1040">
                  <c:v>799</c:v>
                </c:pt>
                <c:pt idx="1041">
                  <c:v>800</c:v>
                </c:pt>
                <c:pt idx="1042">
                  <c:v>806</c:v>
                </c:pt>
                <c:pt idx="1043">
                  <c:v>808</c:v>
                </c:pt>
                <c:pt idx="1044">
                  <c:v>810</c:v>
                </c:pt>
                <c:pt idx="1045">
                  <c:v>813</c:v>
                </c:pt>
                <c:pt idx="1046">
                  <c:v>819</c:v>
                </c:pt>
                <c:pt idx="1047">
                  <c:v>826</c:v>
                </c:pt>
                <c:pt idx="1048">
                  <c:v>827</c:v>
                </c:pt>
                <c:pt idx="1049">
                  <c:v>839</c:v>
                </c:pt>
                <c:pt idx="1050">
                  <c:v>851</c:v>
                </c:pt>
                <c:pt idx="1051">
                  <c:v>878</c:v>
                </c:pt>
                <c:pt idx="1052">
                  <c:v>912</c:v>
                </c:pt>
                <c:pt idx="1053">
                  <c:v>956</c:v>
                </c:pt>
                <c:pt idx="1054">
                  <c:v>1040</c:v>
                </c:pt>
                <c:pt idx="1055">
                  <c:v>1142</c:v>
                </c:pt>
                <c:pt idx="1056">
                  <c:v>1254</c:v>
                </c:pt>
                <c:pt idx="1057">
                  <c:v>1299</c:v>
                </c:pt>
                <c:pt idx="1058">
                  <c:v>1365</c:v>
                </c:pt>
                <c:pt idx="1059">
                  <c:v>1408</c:v>
                </c:pt>
                <c:pt idx="1060">
                  <c:v>1472</c:v>
                </c:pt>
                <c:pt idx="1061">
                  <c:v>1569</c:v>
                </c:pt>
                <c:pt idx="1062">
                  <c:v>1659</c:v>
                </c:pt>
                <c:pt idx="1063">
                  <c:v>1755</c:v>
                </c:pt>
                <c:pt idx="1064">
                  <c:v>1819</c:v>
                </c:pt>
                <c:pt idx="1065">
                  <c:v>1851</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香港マカオ台湾の患者・海外輸入症例・無症状病原体保有者!$BX$29:$BX$1099</c:f>
              <c:numCache>
                <c:formatCode>m"月"d"日"</c:formatCode>
                <c:ptCount val="10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numCache>
            </c:numRef>
          </c:cat>
          <c:val>
            <c:numRef>
              <c:f>香港マカオ台湾の患者・海外輸入症例・無症状病原体保有者!$BZ$29:$BZ$1099</c:f>
              <c:numCache>
                <c:formatCode>General</c:formatCode>
                <c:ptCount val="10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789</c:v>
                </c:pt>
                <c:pt idx="1027">
                  <c:v>789</c:v>
                </c:pt>
                <c:pt idx="1028">
                  <c:v>789</c:v>
                </c:pt>
                <c:pt idx="1029">
                  <c:v>789</c:v>
                </c:pt>
                <c:pt idx="1030">
                  <c:v>789</c:v>
                </c:pt>
                <c:pt idx="1031">
                  <c:v>789</c:v>
                </c:pt>
                <c:pt idx="1032">
                  <c:v>789</c:v>
                </c:pt>
                <c:pt idx="1033">
                  <c:v>789</c:v>
                </c:pt>
                <c:pt idx="1034">
                  <c:v>789</c:v>
                </c:pt>
                <c:pt idx="1035">
                  <c:v>789</c:v>
                </c:pt>
                <c:pt idx="1036">
                  <c:v>789</c:v>
                </c:pt>
                <c:pt idx="1037">
                  <c:v>789</c:v>
                </c:pt>
                <c:pt idx="1038">
                  <c:v>789</c:v>
                </c:pt>
                <c:pt idx="1039">
                  <c:v>789</c:v>
                </c:pt>
                <c:pt idx="1040">
                  <c:v>789</c:v>
                </c:pt>
                <c:pt idx="1041">
                  <c:v>789</c:v>
                </c:pt>
                <c:pt idx="1042">
                  <c:v>789</c:v>
                </c:pt>
                <c:pt idx="1043">
                  <c:v>791</c:v>
                </c:pt>
                <c:pt idx="1044">
                  <c:v>791</c:v>
                </c:pt>
                <c:pt idx="1045">
                  <c:v>791</c:v>
                </c:pt>
                <c:pt idx="1046">
                  <c:v>791</c:v>
                </c:pt>
                <c:pt idx="1047">
                  <c:v>791</c:v>
                </c:pt>
                <c:pt idx="1048">
                  <c:v>791</c:v>
                </c:pt>
                <c:pt idx="1049">
                  <c:v>791</c:v>
                </c:pt>
                <c:pt idx="1050">
                  <c:v>791</c:v>
                </c:pt>
                <c:pt idx="1051">
                  <c:v>791</c:v>
                </c:pt>
                <c:pt idx="1052">
                  <c:v>794</c:v>
                </c:pt>
                <c:pt idx="1053">
                  <c:v>797</c:v>
                </c:pt>
                <c:pt idx="1054">
                  <c:v>801</c:v>
                </c:pt>
                <c:pt idx="1055">
                  <c:v>804</c:v>
                </c:pt>
                <c:pt idx="1056">
                  <c:v>854</c:v>
                </c:pt>
                <c:pt idx="1057">
                  <c:v>874</c:v>
                </c:pt>
                <c:pt idx="1058">
                  <c:v>884</c:v>
                </c:pt>
                <c:pt idx="1059">
                  <c:v>884</c:v>
                </c:pt>
                <c:pt idx="1060">
                  <c:v>975</c:v>
                </c:pt>
                <c:pt idx="1061">
                  <c:v>1115</c:v>
                </c:pt>
                <c:pt idx="1062">
                  <c:v>1270</c:v>
                </c:pt>
                <c:pt idx="1063">
                  <c:v>1361</c:v>
                </c:pt>
                <c:pt idx="1064">
                  <c:v>1426</c:v>
                </c:pt>
                <c:pt idx="1065">
                  <c:v>1521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香港マカオ台湾の患者・海外輸入症例・無症状病原体保有者!$BX$29:$BX$1099</c:f>
              <c:numCache>
                <c:formatCode>m"月"d"日"</c:formatCode>
                <c:ptCount val="10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numCache>
            </c:numRef>
          </c:cat>
          <c:val>
            <c:numRef>
              <c:f>香港マカオ台湾の患者・海外輸入症例・無症状病原体保有者!$CA$29:$CA$1099</c:f>
              <c:numCache>
                <c:formatCode>General</c:formatCode>
                <c:ptCount val="10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pt idx="1040">
                  <c:v>6</c:v>
                </c:pt>
                <c:pt idx="1041">
                  <c:v>6</c:v>
                </c:pt>
                <c:pt idx="1042">
                  <c:v>6</c:v>
                </c:pt>
                <c:pt idx="1043">
                  <c:v>6</c:v>
                </c:pt>
                <c:pt idx="1044">
                  <c:v>6</c:v>
                </c:pt>
                <c:pt idx="1045">
                  <c:v>6</c:v>
                </c:pt>
                <c:pt idx="1046">
                  <c:v>6</c:v>
                </c:pt>
                <c:pt idx="1047">
                  <c:v>6</c:v>
                </c:pt>
                <c:pt idx="1048">
                  <c:v>6</c:v>
                </c:pt>
                <c:pt idx="1049">
                  <c:v>6</c:v>
                </c:pt>
                <c:pt idx="1050">
                  <c:v>6</c:v>
                </c:pt>
                <c:pt idx="1051">
                  <c:v>6</c:v>
                </c:pt>
                <c:pt idx="1052">
                  <c:v>6</c:v>
                </c:pt>
                <c:pt idx="1053">
                  <c:v>6</c:v>
                </c:pt>
                <c:pt idx="1054">
                  <c:v>6</c:v>
                </c:pt>
                <c:pt idx="1055">
                  <c:v>6</c:v>
                </c:pt>
                <c:pt idx="1056">
                  <c:v>7</c:v>
                </c:pt>
                <c:pt idx="1057">
                  <c:v>7</c:v>
                </c:pt>
                <c:pt idx="1058">
                  <c:v>7</c:v>
                </c:pt>
                <c:pt idx="1059">
                  <c:v>9</c:v>
                </c:pt>
                <c:pt idx="1060">
                  <c:v>11</c:v>
                </c:pt>
                <c:pt idx="1061">
                  <c:v>13</c:v>
                </c:pt>
                <c:pt idx="1062">
                  <c:v>16</c:v>
                </c:pt>
                <c:pt idx="1063">
                  <c:v>17</c:v>
                </c:pt>
                <c:pt idx="1064">
                  <c:v>18</c:v>
                </c:pt>
                <c:pt idx="1065">
                  <c:v>19</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香港マカオ台湾の患者・海外輸入症例・無症状病原体保有者!$CB$29:$CB$1099</c:f>
              <c:numCache>
                <c:formatCode>m"月"d"日"</c:formatCode>
                <c:ptCount val="10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numCache>
            </c:numRef>
          </c:cat>
          <c:val>
            <c:numRef>
              <c:f>香港マカオ台湾の患者・海外輸入症例・無症状病原体保有者!$CC$29:$CC$1099</c:f>
              <c:numCache>
                <c:formatCode>General</c:formatCode>
                <c:ptCount val="107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pt idx="1040">
                  <c:v>8278371</c:v>
                </c:pt>
                <c:pt idx="1041">
                  <c:v>8295652</c:v>
                </c:pt>
                <c:pt idx="1042">
                  <c:v>8313366</c:v>
                </c:pt>
                <c:pt idx="1043">
                  <c:v>8329008</c:v>
                </c:pt>
                <c:pt idx="1044">
                  <c:v>8343081</c:v>
                </c:pt>
                <c:pt idx="1045">
                  <c:v>8356217</c:v>
                </c:pt>
                <c:pt idx="1046">
                  <c:v>8369226</c:v>
                </c:pt>
                <c:pt idx="1047">
                  <c:v>8379467</c:v>
                </c:pt>
                <c:pt idx="1048">
                  <c:v>8395477</c:v>
                </c:pt>
                <c:pt idx="1049">
                  <c:v>8412200</c:v>
                </c:pt>
                <c:pt idx="1050">
                  <c:v>8427473</c:v>
                </c:pt>
                <c:pt idx="1051">
                  <c:v>8441828</c:v>
                </c:pt>
                <c:pt idx="1052">
                  <c:v>8456104</c:v>
                </c:pt>
                <c:pt idx="1053">
                  <c:v>8470187</c:v>
                </c:pt>
                <c:pt idx="1054">
                  <c:v>8481040</c:v>
                </c:pt>
                <c:pt idx="1055">
                  <c:v>8498195</c:v>
                </c:pt>
                <c:pt idx="1056">
                  <c:v>8515833</c:v>
                </c:pt>
                <c:pt idx="1057">
                  <c:v>8531911</c:v>
                </c:pt>
                <c:pt idx="1058">
                  <c:v>8547315</c:v>
                </c:pt>
                <c:pt idx="1059">
                  <c:v>8562931</c:v>
                </c:pt>
                <c:pt idx="1060">
                  <c:v>8578053</c:v>
                </c:pt>
                <c:pt idx="1061">
                  <c:v>8588414</c:v>
                </c:pt>
                <c:pt idx="1062">
                  <c:v>8605539</c:v>
                </c:pt>
                <c:pt idx="1063">
                  <c:v>8624680</c:v>
                </c:pt>
                <c:pt idx="1064">
                  <c:v>8644555</c:v>
                </c:pt>
                <c:pt idx="1065">
                  <c:v>8663616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香港マカオ台湾の患者・海外輸入症例・無症状病原体保有者!$CB$29:$CB$1099</c:f>
              <c:numCache>
                <c:formatCode>m"月"d"日"</c:formatCode>
                <c:ptCount val="10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numCache>
            </c:numRef>
          </c:cat>
          <c:val>
            <c:numRef>
              <c:f>香港マカオ台湾の患者・海外輸入症例・無症状病原体保有者!$CD$29:$CD$1099</c:f>
              <c:numCache>
                <c:formatCode>General</c:formatCode>
                <c:ptCount val="10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pt idx="1040">
                  <c:v>13742</c:v>
                </c:pt>
                <c:pt idx="1041">
                  <c:v>13742</c:v>
                </c:pt>
                <c:pt idx="1042">
                  <c:v>13742</c:v>
                </c:pt>
                <c:pt idx="1043">
                  <c:v>13742</c:v>
                </c:pt>
                <c:pt idx="1044">
                  <c:v>13742</c:v>
                </c:pt>
                <c:pt idx="1045">
                  <c:v>13742</c:v>
                </c:pt>
                <c:pt idx="1046">
                  <c:v>13742</c:v>
                </c:pt>
                <c:pt idx="1047">
                  <c:v>13742</c:v>
                </c:pt>
                <c:pt idx="1048">
                  <c:v>13742</c:v>
                </c:pt>
                <c:pt idx="1049">
                  <c:v>13742</c:v>
                </c:pt>
                <c:pt idx="1050">
                  <c:v>13742</c:v>
                </c:pt>
                <c:pt idx="1051">
                  <c:v>13742</c:v>
                </c:pt>
                <c:pt idx="1052">
                  <c:v>13742</c:v>
                </c:pt>
                <c:pt idx="1053">
                  <c:v>13742</c:v>
                </c:pt>
                <c:pt idx="1054">
                  <c:v>13742</c:v>
                </c:pt>
                <c:pt idx="1055">
                  <c:v>13742</c:v>
                </c:pt>
                <c:pt idx="1056">
                  <c:v>13742</c:v>
                </c:pt>
                <c:pt idx="1057">
                  <c:v>13742</c:v>
                </c:pt>
                <c:pt idx="1058">
                  <c:v>13742</c:v>
                </c:pt>
                <c:pt idx="1059">
                  <c:v>13742</c:v>
                </c:pt>
                <c:pt idx="1060">
                  <c:v>13742</c:v>
                </c:pt>
                <c:pt idx="1061">
                  <c:v>13742</c:v>
                </c:pt>
                <c:pt idx="1062">
                  <c:v>13742</c:v>
                </c:pt>
                <c:pt idx="1063">
                  <c:v>13742</c:v>
                </c:pt>
                <c:pt idx="1064">
                  <c:v>13742</c:v>
                </c:pt>
                <c:pt idx="106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香港マカオ台湾の患者・海外輸入症例・無症状病原体保有者!$CB$29:$CB$1099</c:f>
              <c:numCache>
                <c:formatCode>m"月"d"日"</c:formatCode>
                <c:ptCount val="10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numCache>
            </c:numRef>
          </c:cat>
          <c:val>
            <c:numRef>
              <c:f>香港マカオ台湾の患者・海外輸入症例・無症状病原体保有者!$CE$29:$CE$1099</c:f>
              <c:numCache>
                <c:formatCode>General</c:formatCode>
                <c:ptCount val="10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0">
                  <c:v>14276</c:v>
                </c:pt>
                <c:pt idx="1041">
                  <c:v>14297</c:v>
                </c:pt>
                <c:pt idx="1042">
                  <c:v>14334</c:v>
                </c:pt>
                <c:pt idx="1043">
                  <c:v>14387</c:v>
                </c:pt>
                <c:pt idx="1044">
                  <c:v>14416</c:v>
                </c:pt>
                <c:pt idx="1045">
                  <c:v>14449</c:v>
                </c:pt>
                <c:pt idx="1046">
                  <c:v>14478</c:v>
                </c:pt>
                <c:pt idx="1047">
                  <c:v>14500</c:v>
                </c:pt>
                <c:pt idx="1048">
                  <c:v>14522</c:v>
                </c:pt>
                <c:pt idx="1049">
                  <c:v>14548</c:v>
                </c:pt>
                <c:pt idx="1050">
                  <c:v>14585</c:v>
                </c:pt>
                <c:pt idx="1051">
                  <c:v>14617</c:v>
                </c:pt>
                <c:pt idx="1052">
                  <c:v>14641</c:v>
                </c:pt>
                <c:pt idx="1053">
                  <c:v>14679</c:v>
                </c:pt>
                <c:pt idx="1054">
                  <c:v>14710</c:v>
                </c:pt>
                <c:pt idx="1055">
                  <c:v>14722</c:v>
                </c:pt>
                <c:pt idx="1056">
                  <c:v>14759</c:v>
                </c:pt>
                <c:pt idx="1057">
                  <c:v>14796</c:v>
                </c:pt>
                <c:pt idx="1058">
                  <c:v>14820</c:v>
                </c:pt>
                <c:pt idx="1059">
                  <c:v>14860</c:v>
                </c:pt>
                <c:pt idx="1060">
                  <c:v>14890</c:v>
                </c:pt>
                <c:pt idx="1061">
                  <c:v>14913</c:v>
                </c:pt>
                <c:pt idx="1062">
                  <c:v>14931</c:v>
                </c:pt>
                <c:pt idx="1063">
                  <c:v>14958</c:v>
                </c:pt>
                <c:pt idx="1064">
                  <c:v>14999</c:v>
                </c:pt>
                <c:pt idx="1065">
                  <c:v>15039</c:v>
                </c:pt>
                <c:pt idx="1068">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9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6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香港マカオ台湾の患者・海外輸入症例・無症状病原体保有者!$CL$29:$CL$1099</c:f>
              <c:numCache>
                <c:formatCode>m"月"d"日"</c:formatCode>
                <c:ptCount val="10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numCache>
            </c:numRef>
          </c:cat>
          <c:val>
            <c:numRef>
              <c:f>香港マカオ台湾の患者・海外輸入症例・無症状病原体保有者!$CM$29:$CM$1099</c:f>
              <c:numCache>
                <c:formatCode>General</c:formatCode>
                <c:ptCount val="107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pt idx="1061">
                  <c:v>39</c:v>
                </c:pt>
                <c:pt idx="1062">
                  <c:v>33</c:v>
                </c:pt>
                <c:pt idx="1063">
                  <c:v>50</c:v>
                </c:pt>
                <c:pt idx="1064">
                  <c:v>34</c:v>
                </c:pt>
                <c:pt idx="1065">
                  <c:v>46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香港マカオ台湾の患者・海外輸入症例・無症状病原体保有者!$CP$189:$CP$1098</c:f>
              <c:numCache>
                <c:formatCode>m"月"d"日"</c:formatCode>
                <c:ptCount val="91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numCache>
            </c:numRef>
          </c:cat>
          <c:val>
            <c:numRef>
              <c:f>香港マカオ台湾の患者・海外輸入症例・無症状病原体保有者!$CQ$189:$CQ$1098</c:f>
              <c:numCache>
                <c:formatCode>General</c:formatCode>
                <c:ptCount val="91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118"/>
  <sheetViews>
    <sheetView zoomScale="115" zoomScaleNormal="115" workbookViewId="0">
      <pane xSplit="2" ySplit="5" topLeftCell="C1088" activePane="bottomRight" state="frozen"/>
      <selection pane="topRight" activeCell="C1" sqref="C1"/>
      <selection pane="bottomLeft" activeCell="A8" sqref="A8"/>
      <selection pane="bottomRight" activeCell="E1095" sqref="E1095"/>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44919</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v>44893</v>
      </c>
      <c r="C1070" s="47">
        <v>0</v>
      </c>
      <c r="D1070" s="83"/>
      <c r="E1070" s="104"/>
      <c r="F1070" s="56">
        <v>0</v>
      </c>
      <c r="G1070" s="47">
        <v>3624</v>
      </c>
      <c r="H1070" s="87">
        <f t="shared" ref="H1070" si="466">+H1069+G1070</f>
        <v>315248</v>
      </c>
      <c r="I1070" s="87">
        <f t="shared" ref="I1070" si="467">+H1070-M1070-O1070</f>
        <v>33967</v>
      </c>
      <c r="J1070" s="47">
        <v>2</v>
      </c>
      <c r="K1070" s="55">
        <f t="shared" ref="K1070" si="468">+J1070+K1069</f>
        <v>106</v>
      </c>
      <c r="L1070" s="47">
        <v>0</v>
      </c>
      <c r="M1070" s="87">
        <f t="shared" ref="M1070" si="469">+L1070+M1069</f>
        <v>5233</v>
      </c>
      <c r="N1070" s="47">
        <v>2786</v>
      </c>
      <c r="O1070" s="87">
        <f t="shared" ref="O1070" si="470">+N1070+O1069</f>
        <v>276048</v>
      </c>
      <c r="P1070" s="105">
        <f t="shared" ref="P1070" si="471">+Q1070-Q1069</f>
        <v>321389</v>
      </c>
      <c r="Q1070" s="56">
        <v>12393890</v>
      </c>
      <c r="R1070" s="47">
        <v>225224</v>
      </c>
      <c r="S1070" s="110"/>
      <c r="T1070" s="56">
        <v>1940837</v>
      </c>
      <c r="U1070" s="77"/>
      <c r="W1070" s="1">
        <f t="shared" ref="W1070" si="472">+B1070</f>
        <v>44893</v>
      </c>
      <c r="X1070" s="113">
        <f t="shared" ref="X1070" si="473">+G1070</f>
        <v>3624</v>
      </c>
      <c r="Y1070">
        <f t="shared" ref="Y1070" si="474">+H1070</f>
        <v>315248</v>
      </c>
      <c r="Z1070" s="114">
        <f t="shared" ref="Z1070" si="475">+B1070</f>
        <v>44893</v>
      </c>
      <c r="AA1070">
        <f t="shared" ref="AA1070" si="476">+L1070</f>
        <v>0</v>
      </c>
      <c r="AB1070">
        <f t="shared" ref="AB1070" si="477">+M1070</f>
        <v>5233</v>
      </c>
      <c r="AE1070" s="1">
        <f t="shared" ref="AE1070" si="478">+B1070</f>
        <v>44893</v>
      </c>
      <c r="AF1070" s="259">
        <f>+G1070-香港マカオ台湾の患者・海外輸入症例・無症状病原体保有者!B1069</f>
        <v>3561</v>
      </c>
    </row>
    <row r="1071" spans="2:32" x14ac:dyDescent="0.55000000000000004">
      <c r="B1071" s="201">
        <v>44894</v>
      </c>
      <c r="C1071" s="47">
        <v>0</v>
      </c>
      <c r="D1071" s="83"/>
      <c r="E1071" s="104"/>
      <c r="F1071" s="56">
        <v>0</v>
      </c>
      <c r="G1071" s="47">
        <v>4288</v>
      </c>
      <c r="H1071" s="87">
        <f t="shared" ref="H1071" si="479">+H1070+G1071</f>
        <v>319536</v>
      </c>
      <c r="I1071" s="87">
        <f t="shared" ref="I1071" si="480">+H1071-M1071-O1071</f>
        <v>35616</v>
      </c>
      <c r="J1071" s="47">
        <v>-6</v>
      </c>
      <c r="K1071" s="55">
        <f t="shared" ref="K1071:K1072" si="481">+J1071+K1070</f>
        <v>100</v>
      </c>
      <c r="L1071" s="47">
        <v>0</v>
      </c>
      <c r="M1071" s="87">
        <f t="shared" ref="M1071:M1072" si="482">+L1071+M1070</f>
        <v>5233</v>
      </c>
      <c r="N1071" s="47">
        <v>2639</v>
      </c>
      <c r="O1071" s="87">
        <f t="shared" ref="O1071" si="483">+N1071+O1070</f>
        <v>278687</v>
      </c>
      <c r="P1071" s="105">
        <f t="shared" ref="P1071" si="484">+Q1071-Q1070</f>
        <v>317469</v>
      </c>
      <c r="Q1071" s="56">
        <v>12711359</v>
      </c>
      <c r="R1071" s="47">
        <v>234635</v>
      </c>
      <c r="S1071" s="110"/>
      <c r="T1071" s="56">
        <v>2018130</v>
      </c>
      <c r="U1071" s="77"/>
      <c r="W1071" s="1">
        <f t="shared" ref="W1071" si="485">+B1071</f>
        <v>44894</v>
      </c>
      <c r="X1071" s="113">
        <f t="shared" ref="X1071" si="486">+G1071</f>
        <v>4288</v>
      </c>
      <c r="Y1071">
        <f t="shared" ref="Y1071" si="487">+H1071</f>
        <v>319536</v>
      </c>
      <c r="Z1071" s="114">
        <f t="shared" ref="Z1071" si="488">+B1071</f>
        <v>44894</v>
      </c>
      <c r="AA1071">
        <f t="shared" ref="AA1071" si="489">+L1071</f>
        <v>0</v>
      </c>
      <c r="AB1071">
        <f t="shared" ref="AB1071" si="490">+M1071</f>
        <v>5233</v>
      </c>
      <c r="AE1071" s="1">
        <f t="shared" ref="AE1071" si="491">+B1071</f>
        <v>44894</v>
      </c>
      <c r="AF1071" s="259">
        <f>+G1071-香港マカオ台湾の患者・海外輸入症例・無症状病原体保有者!B1070</f>
        <v>4236</v>
      </c>
    </row>
    <row r="1072" spans="2:32" x14ac:dyDescent="0.55000000000000004">
      <c r="B1072" s="201">
        <v>44895</v>
      </c>
      <c r="C1072" s="47">
        <v>0</v>
      </c>
      <c r="D1072" s="83"/>
      <c r="E1072" s="104"/>
      <c r="F1072" s="56">
        <v>0</v>
      </c>
      <c r="G1072" s="47">
        <v>4150</v>
      </c>
      <c r="H1072" s="87">
        <f t="shared" ref="H1072" si="492">+H1071+G1072</f>
        <v>323686</v>
      </c>
      <c r="I1072" s="87">
        <f t="shared" ref="I1072" si="493">+H1072-M1072-O1072</f>
        <v>37347</v>
      </c>
      <c r="J1072" s="47">
        <v>-1</v>
      </c>
      <c r="K1072" s="55">
        <f t="shared" si="481"/>
        <v>99</v>
      </c>
      <c r="L1072" s="47">
        <v>0</v>
      </c>
      <c r="M1072" s="87">
        <f t="shared" si="482"/>
        <v>5233</v>
      </c>
      <c r="N1072" s="47">
        <v>2419</v>
      </c>
      <c r="O1072" s="87">
        <f t="shared" ref="O1072" si="494">+N1072+O1071</f>
        <v>281106</v>
      </c>
      <c r="P1072" s="105">
        <f t="shared" ref="P1072" si="495">+Q1072-Q1071</f>
        <v>299917</v>
      </c>
      <c r="Q1072" s="56">
        <v>13011276</v>
      </c>
      <c r="R1072" s="47">
        <v>237048</v>
      </c>
      <c r="S1072" s="110"/>
      <c r="T1072" s="56">
        <v>2074680</v>
      </c>
      <c r="U1072" s="77"/>
      <c r="W1072" s="1">
        <f t="shared" ref="W1072" si="496">+B1072</f>
        <v>44895</v>
      </c>
      <c r="X1072" s="113">
        <f t="shared" ref="X1072" si="497">+G1072</f>
        <v>4150</v>
      </c>
      <c r="Y1072">
        <f t="shared" ref="Y1072" si="498">+H1072</f>
        <v>323686</v>
      </c>
      <c r="Z1072" s="114">
        <f t="shared" ref="Z1072" si="499">+B1072</f>
        <v>44895</v>
      </c>
      <c r="AA1072">
        <f t="shared" ref="AA1072" si="500">+L1072</f>
        <v>0</v>
      </c>
      <c r="AB1072">
        <f t="shared" ref="AB1072" si="501">+M1072</f>
        <v>5233</v>
      </c>
      <c r="AE1072" s="1">
        <f t="shared" ref="AE1072" si="502">+B1072</f>
        <v>44895</v>
      </c>
      <c r="AF1072" s="259">
        <f>+G1072-香港マカオ台湾の患者・海外輸入症例・無症状病原体保有者!B1071</f>
        <v>4080</v>
      </c>
    </row>
    <row r="1073" spans="2:32" x14ac:dyDescent="0.55000000000000004">
      <c r="B1073" s="201">
        <v>44896</v>
      </c>
      <c r="C1073" s="47">
        <v>0</v>
      </c>
      <c r="D1073" s="83"/>
      <c r="E1073" s="104"/>
      <c r="F1073" s="56">
        <v>0</v>
      </c>
      <c r="G1073" s="47">
        <v>4278</v>
      </c>
      <c r="H1073" s="87">
        <f t="shared" ref="H1073" si="503">+H1072+G1073</f>
        <v>327964</v>
      </c>
      <c r="I1073" s="87">
        <f t="shared" ref="I1073" si="504">+H1073-M1073-O1073</f>
        <v>38748</v>
      </c>
      <c r="J1073" s="47">
        <v>-1</v>
      </c>
      <c r="K1073" s="55">
        <f t="shared" ref="K1073" si="505">+J1073+K1072</f>
        <v>98</v>
      </c>
      <c r="L1073" s="47">
        <v>0</v>
      </c>
      <c r="M1073" s="87">
        <f t="shared" ref="M1073" si="506">+L1073+M1072</f>
        <v>5233</v>
      </c>
      <c r="N1073" s="47">
        <v>2877</v>
      </c>
      <c r="O1073" s="87">
        <f t="shared" ref="O1073" si="507">+N1073+O1072</f>
        <v>283983</v>
      </c>
      <c r="P1073" s="105">
        <f t="shared" ref="P1073" si="508">+Q1073-Q1072</f>
        <v>262237</v>
      </c>
      <c r="Q1073" s="56">
        <v>13273513</v>
      </c>
      <c r="R1073" s="47">
        <v>253944</v>
      </c>
      <c r="S1073" s="110"/>
      <c r="T1073" s="56">
        <v>2076029</v>
      </c>
      <c r="U1073" s="77"/>
      <c r="W1073" s="1">
        <f t="shared" ref="W1073" si="509">+B1073</f>
        <v>44896</v>
      </c>
      <c r="X1073" s="113">
        <f t="shared" ref="X1073" si="510">+G1073</f>
        <v>4278</v>
      </c>
      <c r="Y1073">
        <f t="shared" ref="Y1073" si="511">+H1073</f>
        <v>327964</v>
      </c>
      <c r="Z1073" s="114">
        <f t="shared" ref="Z1073" si="512">+B1073</f>
        <v>44896</v>
      </c>
      <c r="AA1073">
        <f t="shared" ref="AA1073" si="513">+L1073</f>
        <v>0</v>
      </c>
      <c r="AB1073">
        <f t="shared" ref="AB1073" si="514">+M1073</f>
        <v>5233</v>
      </c>
      <c r="AE1073" s="1">
        <f t="shared" ref="AE1073" si="515">+B1073</f>
        <v>44896</v>
      </c>
      <c r="AF1073" s="259">
        <f>+G1073-香港マカオ台湾の患者・海外輸入症例・無症状病原体保有者!B1072</f>
        <v>4233</v>
      </c>
    </row>
    <row r="1074" spans="2:32" x14ac:dyDescent="0.55000000000000004">
      <c r="B1074" s="201">
        <v>44897</v>
      </c>
      <c r="C1074" s="47">
        <v>0</v>
      </c>
      <c r="D1074" s="83"/>
      <c r="E1074" s="104"/>
      <c r="F1074" s="56">
        <v>0</v>
      </c>
      <c r="G1074" s="47">
        <v>3988</v>
      </c>
      <c r="H1074" s="87">
        <f t="shared" ref="H1074" si="516">+H1073+G1074</f>
        <v>331952</v>
      </c>
      <c r="I1074" s="87">
        <f t="shared" ref="I1074" si="517">+H1074-M1074-O1074</f>
        <v>39358</v>
      </c>
      <c r="J1074" s="47">
        <v>10</v>
      </c>
      <c r="K1074" s="55">
        <f t="shared" ref="K1074:K1076" si="518">+J1074+K1073</f>
        <v>108</v>
      </c>
      <c r="L1074" s="47">
        <v>0</v>
      </c>
      <c r="M1074" s="87">
        <f t="shared" ref="M1074:M1076" si="519">+L1074+M1073</f>
        <v>5233</v>
      </c>
      <c r="N1074" s="47">
        <v>3378</v>
      </c>
      <c r="O1074" s="87">
        <f t="shared" ref="O1074" si="520">+N1074+O1073</f>
        <v>287361</v>
      </c>
      <c r="P1074" s="105">
        <f t="shared" ref="P1074" si="521">+Q1074-Q1073</f>
        <v>279120</v>
      </c>
      <c r="Q1074" s="56">
        <v>13552633</v>
      </c>
      <c r="R1074" s="47">
        <v>284736</v>
      </c>
      <c r="S1074" s="110"/>
      <c r="T1074" s="56">
        <v>2065908</v>
      </c>
      <c r="U1074" s="77"/>
      <c r="W1074" s="1">
        <f t="shared" ref="W1074" si="522">+B1074</f>
        <v>44897</v>
      </c>
      <c r="X1074" s="113">
        <f t="shared" ref="X1074" si="523">+G1074</f>
        <v>3988</v>
      </c>
      <c r="Y1074">
        <f t="shared" ref="Y1074" si="524">+H1074</f>
        <v>331952</v>
      </c>
      <c r="Z1074" s="114">
        <f t="shared" ref="Z1074" si="525">+B1074</f>
        <v>44897</v>
      </c>
      <c r="AA1074">
        <f t="shared" ref="AA1074" si="526">+L1074</f>
        <v>0</v>
      </c>
      <c r="AB1074">
        <f t="shared" ref="AB1074" si="527">+M1074</f>
        <v>5233</v>
      </c>
      <c r="AE1074" s="1">
        <f t="shared" ref="AE1074" si="528">+B1074</f>
        <v>44897</v>
      </c>
      <c r="AF1074" s="259">
        <f>+G1074-香港マカオ台湾の患者・海外輸入症例・無症状病原体保有者!B1073</f>
        <v>3933</v>
      </c>
    </row>
    <row r="1075" spans="2:32" x14ac:dyDescent="0.55000000000000004">
      <c r="B1075" s="201">
        <v>44898</v>
      </c>
      <c r="C1075" s="47">
        <v>0</v>
      </c>
      <c r="D1075" s="83"/>
      <c r="E1075" s="104"/>
      <c r="F1075" s="56">
        <v>0</v>
      </c>
      <c r="G1075" s="47">
        <v>4213</v>
      </c>
      <c r="H1075" s="87">
        <f t="shared" ref="H1075" si="529">+H1074+G1075</f>
        <v>336165</v>
      </c>
      <c r="I1075" s="87">
        <f t="shared" ref="I1075" si="530">+H1075-M1075-O1075</f>
        <v>40228</v>
      </c>
      <c r="J1075" s="47">
        <v>3</v>
      </c>
      <c r="K1075" s="55">
        <f t="shared" si="518"/>
        <v>111</v>
      </c>
      <c r="L1075" s="47">
        <v>2</v>
      </c>
      <c r="M1075" s="87">
        <f t="shared" si="519"/>
        <v>5235</v>
      </c>
      <c r="N1075" s="47">
        <v>3341</v>
      </c>
      <c r="O1075" s="87">
        <f t="shared" ref="O1075" si="531">+N1075+O1074</f>
        <v>290702</v>
      </c>
      <c r="P1075" s="105">
        <f t="shared" ref="P1075" si="532">+Q1075-Q1074</f>
        <v>245649</v>
      </c>
      <c r="Q1075" s="56">
        <v>13798282</v>
      </c>
      <c r="R1075" s="47">
        <v>286756</v>
      </c>
      <c r="S1075" s="110"/>
      <c r="T1075" s="56">
        <v>2022750</v>
      </c>
      <c r="U1075" s="77"/>
      <c r="W1075" s="1">
        <f t="shared" ref="W1075" si="533">+B1075</f>
        <v>44898</v>
      </c>
      <c r="X1075" s="113">
        <f t="shared" ref="X1075" si="534">+G1075</f>
        <v>4213</v>
      </c>
      <c r="Y1075">
        <f t="shared" ref="Y1075" si="535">+H1075</f>
        <v>336165</v>
      </c>
      <c r="Z1075" s="114">
        <f t="shared" ref="Z1075" si="536">+B1075</f>
        <v>44898</v>
      </c>
      <c r="AA1075">
        <f t="shared" ref="AA1075" si="537">+L1075</f>
        <v>2</v>
      </c>
      <c r="AB1075">
        <f t="shared" ref="AB1075" si="538">+M1075</f>
        <v>5235</v>
      </c>
      <c r="AE1075" s="1">
        <f t="shared" ref="AE1075" si="539">+B1075</f>
        <v>44898</v>
      </c>
      <c r="AF1075" s="259">
        <f>+G1075-香港マカオ台湾の患者・海外輸入症例・無症状病原体保有者!B1074</f>
        <v>4168</v>
      </c>
    </row>
    <row r="1076" spans="2:32" x14ac:dyDescent="0.55000000000000004">
      <c r="B1076" s="201">
        <v>44899</v>
      </c>
      <c r="C1076" s="47">
        <v>0</v>
      </c>
      <c r="D1076" s="83"/>
      <c r="E1076" s="104"/>
      <c r="F1076" s="56">
        <v>0</v>
      </c>
      <c r="G1076" s="47">
        <v>4318</v>
      </c>
      <c r="H1076" s="87">
        <f t="shared" ref="H1076" si="540">+H1075+G1076</f>
        <v>340483</v>
      </c>
      <c r="I1076" s="87">
        <f t="shared" ref="I1076" si="541">+H1076-M1076-O1076</f>
        <v>40633</v>
      </c>
      <c r="J1076" s="47">
        <v>-5</v>
      </c>
      <c r="K1076" s="55">
        <f t="shared" si="518"/>
        <v>106</v>
      </c>
      <c r="L1076" s="47">
        <v>0</v>
      </c>
      <c r="M1076" s="87">
        <f t="shared" si="519"/>
        <v>5235</v>
      </c>
      <c r="N1076" s="47">
        <v>3913</v>
      </c>
      <c r="O1076" s="87">
        <f t="shared" ref="O1076" si="542">+N1076+O1075</f>
        <v>294615</v>
      </c>
      <c r="P1076" s="105">
        <f t="shared" ref="P1076" si="543">+Q1076-Q1075</f>
        <v>242846</v>
      </c>
      <c r="Q1076" s="56">
        <v>14041128</v>
      </c>
      <c r="R1076" s="47">
        <v>281917</v>
      </c>
      <c r="S1076" s="110"/>
      <c r="T1076" s="56">
        <v>1979618</v>
      </c>
      <c r="U1076" s="77"/>
      <c r="W1076" s="1">
        <f t="shared" ref="W1076" si="544">+B1076</f>
        <v>44899</v>
      </c>
      <c r="X1076" s="113">
        <f t="shared" ref="X1076" si="545">+G1076</f>
        <v>4318</v>
      </c>
      <c r="Y1076">
        <f t="shared" ref="Y1076" si="546">+H1076</f>
        <v>340483</v>
      </c>
      <c r="Z1076" s="114">
        <f t="shared" ref="Z1076" si="547">+B1076</f>
        <v>44899</v>
      </c>
      <c r="AA1076">
        <f t="shared" ref="AA1076" si="548">+L1076</f>
        <v>0</v>
      </c>
      <c r="AB1076">
        <f t="shared" ref="AB1076" si="549">+M1076</f>
        <v>5235</v>
      </c>
      <c r="AE1076" s="1">
        <f t="shared" ref="AE1076" si="550">+B1076</f>
        <v>44899</v>
      </c>
      <c r="AF1076" s="259">
        <f>+G1076-香港マカオ台湾の患者・海外輸入症例・無症状病原体保有者!B1075</f>
        <v>4247</v>
      </c>
    </row>
    <row r="1077" spans="2:32" x14ac:dyDescent="0.55000000000000004">
      <c r="B1077" s="201">
        <v>44900</v>
      </c>
      <c r="C1077" s="47">
        <v>0</v>
      </c>
      <c r="D1077" s="83"/>
      <c r="E1077" s="104"/>
      <c r="F1077" s="56">
        <v>0</v>
      </c>
      <c r="G1077" s="47">
        <v>5046</v>
      </c>
      <c r="H1077" s="87">
        <f t="shared" ref="H1077" si="551">+H1076+G1077</f>
        <v>345529</v>
      </c>
      <c r="I1077" s="87">
        <f t="shared" ref="I1077" si="552">+H1077-M1077-O1077</f>
        <v>42481</v>
      </c>
      <c r="J1077" s="47">
        <v>22</v>
      </c>
      <c r="K1077" s="55">
        <f t="shared" ref="K1077" si="553">+J1077+K1076</f>
        <v>128</v>
      </c>
      <c r="L1077" s="47">
        <v>0</v>
      </c>
      <c r="M1077" s="87">
        <f t="shared" ref="M1077" si="554">+L1077+M1076</f>
        <v>5235</v>
      </c>
      <c r="N1077" s="47">
        <v>3198</v>
      </c>
      <c r="O1077" s="87">
        <f t="shared" ref="O1077" si="555">+N1077+O1076</f>
        <v>297813</v>
      </c>
      <c r="P1077" s="105">
        <f t="shared" ref="P1077" si="556">+Q1077-Q1076</f>
        <v>227790</v>
      </c>
      <c r="Q1077" s="56">
        <v>14268918</v>
      </c>
      <c r="R1077" s="47">
        <v>295532</v>
      </c>
      <c r="S1077" s="110"/>
      <c r="T1077" s="56">
        <v>1908640</v>
      </c>
      <c r="U1077" s="77"/>
      <c r="W1077" s="1">
        <f t="shared" ref="W1077" si="557">+B1077</f>
        <v>44900</v>
      </c>
      <c r="X1077" s="113">
        <f t="shared" ref="X1077" si="558">+G1077</f>
        <v>5046</v>
      </c>
      <c r="Y1077">
        <f t="shared" ref="Y1077" si="559">+H1077</f>
        <v>345529</v>
      </c>
      <c r="Z1077" s="114">
        <f t="shared" ref="Z1077" si="560">+B1077</f>
        <v>44900</v>
      </c>
      <c r="AA1077">
        <f t="shared" ref="AA1077" si="561">+L1077</f>
        <v>0</v>
      </c>
      <c r="AB1077">
        <f t="shared" ref="AB1077" si="562">+M1077</f>
        <v>5235</v>
      </c>
      <c r="AE1077" s="1">
        <f t="shared" ref="AE1077" si="563">+B1077</f>
        <v>44900</v>
      </c>
      <c r="AF1077" s="259">
        <f>+G1077-香港マカオ台湾の患者・海外輸入症例・無症状病原体保有者!B1076</f>
        <v>4988</v>
      </c>
    </row>
    <row r="1078" spans="2:32" x14ac:dyDescent="0.55000000000000004">
      <c r="B1078" s="201">
        <v>44901</v>
      </c>
      <c r="C1078" s="47">
        <v>0</v>
      </c>
      <c r="D1078" s="83"/>
      <c r="E1078" s="104"/>
      <c r="F1078" s="56">
        <v>0</v>
      </c>
      <c r="G1078" s="47">
        <v>4409</v>
      </c>
      <c r="H1078" s="87">
        <f t="shared" ref="H1078:H1079" si="564">+H1077+G1078</f>
        <v>349938</v>
      </c>
      <c r="I1078" s="87">
        <f t="shared" ref="I1078:I1081" si="565">+H1078-M1078-O1078</f>
        <v>42955</v>
      </c>
      <c r="J1078" s="47">
        <v>0</v>
      </c>
      <c r="K1078" s="55">
        <f t="shared" ref="K1078:K1080" si="566">+J1078+K1077</f>
        <v>128</v>
      </c>
      <c r="L1078" s="47">
        <v>0</v>
      </c>
      <c r="M1078" s="87">
        <f t="shared" ref="M1078:M1080" si="567">+L1078+M1077</f>
        <v>5235</v>
      </c>
      <c r="N1078" s="47">
        <v>3935</v>
      </c>
      <c r="O1078" s="87">
        <f t="shared" ref="O1078" si="568">+N1078+O1077</f>
        <v>301748</v>
      </c>
      <c r="P1078" s="105">
        <f t="shared" ref="P1078:P1080" si="569">+Q1078-Q1077</f>
        <v>195259</v>
      </c>
      <c r="Q1078" s="56">
        <v>14464177</v>
      </c>
      <c r="R1078" s="47">
        <v>271217</v>
      </c>
      <c r="S1078" s="110"/>
      <c r="T1078" s="56">
        <v>1831208</v>
      </c>
      <c r="U1078" s="77"/>
      <c r="W1078" s="1">
        <f t="shared" ref="W1078:W1080" si="570">+B1078</f>
        <v>44901</v>
      </c>
      <c r="X1078" s="113">
        <f t="shared" ref="X1078:X1080" si="571">+G1078</f>
        <v>4409</v>
      </c>
      <c r="Y1078">
        <f t="shared" ref="Y1078:Y1080" si="572">+H1078</f>
        <v>349938</v>
      </c>
      <c r="Z1078" s="114">
        <f t="shared" ref="Z1078:Z1080" si="573">+B1078</f>
        <v>44901</v>
      </c>
      <c r="AA1078">
        <f t="shared" ref="AA1078:AA1080" si="574">+L1078</f>
        <v>0</v>
      </c>
      <c r="AB1078">
        <f t="shared" ref="AB1078:AB1080" si="575">+M1078</f>
        <v>5235</v>
      </c>
      <c r="AE1078" s="1">
        <f t="shared" ref="AE1078:AE1080" si="576">+B1078</f>
        <v>44901</v>
      </c>
      <c r="AF1078" s="259">
        <f>+G1078-香港マカオ台湾の患者・海外輸入症例・無症状病原体保有者!B1077</f>
        <v>4351</v>
      </c>
    </row>
    <row r="1079" spans="2:32" x14ac:dyDescent="0.55000000000000004">
      <c r="B1079" s="201">
        <v>44902</v>
      </c>
      <c r="C1079" s="47">
        <v>0</v>
      </c>
      <c r="D1079" s="83"/>
      <c r="E1079" s="104"/>
      <c r="F1079" s="56">
        <v>0</v>
      </c>
      <c r="G1079" s="47">
        <v>4079</v>
      </c>
      <c r="H1079" s="87">
        <f t="shared" si="564"/>
        <v>354017</v>
      </c>
      <c r="I1079" s="87">
        <f t="shared" si="565"/>
        <v>43266</v>
      </c>
      <c r="J1079" s="47">
        <v>10</v>
      </c>
      <c r="K1079" s="55">
        <f t="shared" si="566"/>
        <v>138</v>
      </c>
      <c r="L1079" s="47">
        <v>0</v>
      </c>
      <c r="M1079" s="87">
        <f t="shared" si="567"/>
        <v>5235</v>
      </c>
      <c r="N1079" s="47">
        <v>3767</v>
      </c>
      <c r="O1079" s="268">
        <f>+N1079+O1078+1</f>
        <v>305516</v>
      </c>
      <c r="P1079" s="105">
        <f t="shared" si="569"/>
        <v>188563</v>
      </c>
      <c r="Q1079" s="56">
        <v>14652740</v>
      </c>
      <c r="R1079" s="47">
        <v>306770</v>
      </c>
      <c r="S1079" s="110"/>
      <c r="T1079" s="56">
        <v>1711455</v>
      </c>
      <c r="U1079" s="77"/>
      <c r="W1079" s="1">
        <f t="shared" si="570"/>
        <v>44902</v>
      </c>
      <c r="X1079" s="113">
        <f t="shared" si="571"/>
        <v>4079</v>
      </c>
      <c r="Y1079">
        <f t="shared" si="572"/>
        <v>354017</v>
      </c>
      <c r="Z1079" s="114">
        <f t="shared" si="573"/>
        <v>44902</v>
      </c>
      <c r="AA1079">
        <f t="shared" si="574"/>
        <v>0</v>
      </c>
      <c r="AB1079">
        <f t="shared" si="575"/>
        <v>5235</v>
      </c>
      <c r="AE1079" s="1">
        <f t="shared" si="576"/>
        <v>44902</v>
      </c>
      <c r="AF1079" s="259">
        <f>+G1079-香港マカオ台湾の患者・海外輸入症例・無症状病原体保有者!B1078</f>
        <v>4031</v>
      </c>
    </row>
    <row r="1080" spans="2:32" x14ac:dyDescent="0.55000000000000004">
      <c r="B1080" s="201">
        <v>44903</v>
      </c>
      <c r="C1080" s="47">
        <v>0</v>
      </c>
      <c r="D1080" s="83"/>
      <c r="E1080" s="104"/>
      <c r="F1080" s="56">
        <v>0</v>
      </c>
      <c r="G1080" s="47">
        <v>3637</v>
      </c>
      <c r="H1080" s="87">
        <f>+H1079+G1080-2</f>
        <v>357652</v>
      </c>
      <c r="I1080" s="87">
        <f t="shared" si="565"/>
        <v>43158</v>
      </c>
      <c r="J1080" s="47">
        <v>5</v>
      </c>
      <c r="K1080" s="55">
        <f t="shared" si="566"/>
        <v>143</v>
      </c>
      <c r="L1080" s="47">
        <v>0</v>
      </c>
      <c r="M1080" s="87">
        <f t="shared" si="567"/>
        <v>5235</v>
      </c>
      <c r="N1080" s="47">
        <v>3743</v>
      </c>
      <c r="O1080" s="87">
        <f t="shared" ref="O1080" si="577">+N1080+O1079</f>
        <v>309259</v>
      </c>
      <c r="P1080" s="105">
        <f t="shared" si="569"/>
        <v>133803</v>
      </c>
      <c r="Q1080" s="56">
        <v>14786543</v>
      </c>
      <c r="R1080" s="47">
        <v>384691</v>
      </c>
      <c r="S1080" s="110"/>
      <c r="T1080" s="56">
        <v>1459212</v>
      </c>
      <c r="U1080" s="77"/>
      <c r="W1080" s="1">
        <f t="shared" si="570"/>
        <v>44903</v>
      </c>
      <c r="X1080" s="113">
        <f t="shared" si="571"/>
        <v>3637</v>
      </c>
      <c r="Y1080">
        <f t="shared" si="572"/>
        <v>357652</v>
      </c>
      <c r="Z1080" s="114">
        <f t="shared" si="573"/>
        <v>44903</v>
      </c>
      <c r="AA1080">
        <f t="shared" si="574"/>
        <v>0</v>
      </c>
      <c r="AB1080">
        <f t="shared" si="575"/>
        <v>5235</v>
      </c>
      <c r="AE1080" s="1">
        <f t="shared" si="576"/>
        <v>44903</v>
      </c>
      <c r="AF1080" s="259">
        <f>+G1080-香港マカオ台湾の患者・海外輸入症例・無症状病原体保有者!B1079</f>
        <v>3588</v>
      </c>
    </row>
    <row r="1081" spans="2:32" x14ac:dyDescent="0.55000000000000004">
      <c r="B1081" s="201">
        <v>44904</v>
      </c>
      <c r="C1081" s="47">
        <v>0</v>
      </c>
      <c r="D1081" s="83"/>
      <c r="E1081" s="104"/>
      <c r="F1081" s="56">
        <v>0</v>
      </c>
      <c r="G1081" s="47">
        <v>3082</v>
      </c>
      <c r="H1081" s="87">
        <f t="shared" ref="H1081" si="578">+H1080+G1081</f>
        <v>360734</v>
      </c>
      <c r="I1081" s="87">
        <f t="shared" si="565"/>
        <v>41559</v>
      </c>
      <c r="J1081" s="47">
        <v>16</v>
      </c>
      <c r="K1081" s="55">
        <f t="shared" ref="K1081" si="579">+J1081+K1080</f>
        <v>159</v>
      </c>
      <c r="L1081" s="47">
        <v>0</v>
      </c>
      <c r="M1081" s="87">
        <f t="shared" ref="M1081" si="580">+L1081+M1080</f>
        <v>5235</v>
      </c>
      <c r="N1081" s="47">
        <v>4681</v>
      </c>
      <c r="O1081" s="87">
        <f t="shared" ref="O1081" si="581">+N1081+O1080</f>
        <v>313940</v>
      </c>
      <c r="P1081" s="105">
        <f t="shared" ref="P1081" si="582">+Q1081-Q1080</f>
        <v>90004</v>
      </c>
      <c r="Q1081" s="56">
        <v>14876547</v>
      </c>
      <c r="R1081" s="47">
        <v>318439</v>
      </c>
      <c r="S1081" s="110"/>
      <c r="T1081" s="56">
        <v>1230253</v>
      </c>
      <c r="U1081" s="77"/>
      <c r="W1081" s="1">
        <f t="shared" ref="W1081" si="583">+B1081</f>
        <v>44904</v>
      </c>
      <c r="X1081" s="113">
        <f t="shared" ref="X1081" si="584">+G1081</f>
        <v>3082</v>
      </c>
      <c r="Y1081">
        <f t="shared" ref="Y1081" si="585">+H1081</f>
        <v>360734</v>
      </c>
      <c r="Z1081" s="114">
        <f t="shared" ref="Z1081" si="586">+B1081</f>
        <v>44904</v>
      </c>
      <c r="AA1081">
        <f t="shared" ref="AA1081" si="587">+L1081</f>
        <v>0</v>
      </c>
      <c r="AB1081">
        <f t="shared" ref="AB1081" si="588">+M1081</f>
        <v>5235</v>
      </c>
      <c r="AE1081" s="1">
        <f t="shared" ref="AE1081" si="589">+B1081</f>
        <v>44904</v>
      </c>
      <c r="AF1081" s="259">
        <f>+G1081-香港マカオ台湾の患者・海外輸入症例・無症状病原体保有者!B1080</f>
        <v>3034</v>
      </c>
    </row>
    <row r="1082" spans="2:32" x14ac:dyDescent="0.55000000000000004">
      <c r="B1082" s="201">
        <v>44905</v>
      </c>
      <c r="C1082" s="47">
        <v>0</v>
      </c>
      <c r="D1082" s="83"/>
      <c r="E1082" s="104"/>
      <c r="F1082" s="56">
        <v>1</v>
      </c>
      <c r="G1082" s="47">
        <v>2338</v>
      </c>
      <c r="H1082" s="87">
        <f t="shared" ref="H1082" si="590">+H1081+G1082</f>
        <v>363072</v>
      </c>
      <c r="I1082" s="87">
        <f t="shared" ref="I1082" si="591">+H1082-M1082-O1082</f>
        <v>39391</v>
      </c>
      <c r="J1082" s="47">
        <v>-4</v>
      </c>
      <c r="K1082" s="55">
        <f t="shared" ref="K1082" si="592">+J1082+K1081</f>
        <v>155</v>
      </c>
      <c r="L1082" s="47">
        <v>0</v>
      </c>
      <c r="M1082" s="87">
        <f t="shared" ref="M1082" si="593">+L1082+M1081</f>
        <v>5235</v>
      </c>
      <c r="N1082" s="47">
        <v>4506</v>
      </c>
      <c r="O1082" s="87">
        <f t="shared" ref="O1082" si="594">+N1082+O1081</f>
        <v>318446</v>
      </c>
      <c r="P1082" s="105">
        <f t="shared" ref="P1082" si="595">+Q1082-Q1081</f>
        <v>60126</v>
      </c>
      <c r="Q1082" s="56">
        <v>14936673</v>
      </c>
      <c r="R1082" s="47">
        <v>228737</v>
      </c>
      <c r="S1082" s="110"/>
      <c r="T1082" s="56">
        <v>1060781</v>
      </c>
      <c r="U1082" s="77"/>
      <c r="W1082" s="1">
        <f t="shared" ref="W1082" si="596">+B1082</f>
        <v>44905</v>
      </c>
      <c r="X1082" s="113">
        <f t="shared" ref="X1082" si="597">+G1082</f>
        <v>2338</v>
      </c>
      <c r="Y1082">
        <f t="shared" ref="Y1082" si="598">+H1082</f>
        <v>363072</v>
      </c>
      <c r="Z1082" s="114">
        <f t="shared" ref="Z1082" si="599">+B1082</f>
        <v>44905</v>
      </c>
      <c r="AA1082">
        <f t="shared" ref="AA1082" si="600">+L1082</f>
        <v>0</v>
      </c>
      <c r="AB1082">
        <f t="shared" ref="AB1082" si="601">+M1082</f>
        <v>5235</v>
      </c>
      <c r="AE1082" s="1">
        <f t="shared" ref="AE1082" si="602">+B1082</f>
        <v>44905</v>
      </c>
      <c r="AF1082" s="259">
        <f>+G1082-香港マカオ台湾の患者・海外輸入症例・無症状病原体保有者!B1081</f>
        <v>2270</v>
      </c>
    </row>
    <row r="1083" spans="2:32" x14ac:dyDescent="0.55000000000000004">
      <c r="B1083" s="201">
        <v>44906</v>
      </c>
      <c r="C1083" s="47">
        <v>5</v>
      </c>
      <c r="D1083" s="83"/>
      <c r="E1083" s="104"/>
      <c r="F1083" s="56">
        <v>6</v>
      </c>
      <c r="G1083" s="47">
        <v>2240</v>
      </c>
      <c r="H1083" s="87">
        <f t="shared" ref="H1083" si="603">+H1082+G1083</f>
        <v>365312</v>
      </c>
      <c r="I1083" s="87">
        <f t="shared" ref="I1083" si="604">+H1083-M1083-O1083</f>
        <v>37968</v>
      </c>
      <c r="J1083" s="47">
        <v>-14</v>
      </c>
      <c r="K1083" s="55">
        <f t="shared" ref="K1083" si="605">+J1083+K1082</f>
        <v>141</v>
      </c>
      <c r="L1083" s="47">
        <v>0</v>
      </c>
      <c r="M1083" s="87">
        <f t="shared" ref="M1083" si="606">+L1083+M1082</f>
        <v>5235</v>
      </c>
      <c r="N1083" s="47">
        <v>3663</v>
      </c>
      <c r="O1083" s="87">
        <f t="shared" ref="O1083" si="607">+N1083+O1082</f>
        <v>322109</v>
      </c>
      <c r="P1083" s="105">
        <f t="shared" ref="P1083" si="608">+Q1083-Q1082</f>
        <v>59632</v>
      </c>
      <c r="Q1083" s="56">
        <v>14996305</v>
      </c>
      <c r="R1083" s="47">
        <v>203892</v>
      </c>
      <c r="S1083" s="110"/>
      <c r="T1083" s="56">
        <v>913759</v>
      </c>
      <c r="U1083" s="77"/>
      <c r="W1083" s="1">
        <f t="shared" ref="W1083" si="609">+B1083</f>
        <v>44906</v>
      </c>
      <c r="X1083" s="113">
        <f t="shared" ref="X1083" si="610">+G1083</f>
        <v>2240</v>
      </c>
      <c r="Y1083">
        <f t="shared" ref="Y1083" si="611">+H1083</f>
        <v>365312</v>
      </c>
      <c r="Z1083" s="114">
        <f t="shared" ref="Z1083" si="612">+B1083</f>
        <v>44906</v>
      </c>
      <c r="AA1083">
        <f t="shared" ref="AA1083" si="613">+L1083</f>
        <v>0</v>
      </c>
      <c r="AB1083">
        <f t="shared" ref="AB1083" si="614">+M1083</f>
        <v>5235</v>
      </c>
      <c r="AE1083" s="1">
        <f t="shared" ref="AE1083" si="615">+B1083</f>
        <v>44906</v>
      </c>
      <c r="AF1083" s="259">
        <f>+G1083-香港マカオ台湾の患者・海外輸入症例・無症状病原体保有者!B1082</f>
        <v>2171</v>
      </c>
    </row>
    <row r="1084" spans="2:32" x14ac:dyDescent="0.55000000000000004">
      <c r="B1084" s="201">
        <v>44907</v>
      </c>
      <c r="C1084" s="47">
        <v>12</v>
      </c>
      <c r="D1084" s="83"/>
      <c r="E1084" s="104"/>
      <c r="F1084" s="56">
        <v>18</v>
      </c>
      <c r="G1084" s="47">
        <v>2315</v>
      </c>
      <c r="H1084" s="87">
        <f t="shared" ref="H1084" si="616">+H1083+G1084</f>
        <v>367627</v>
      </c>
      <c r="I1084" s="87">
        <f t="shared" ref="I1084" si="617">+H1084-M1084-O1084</f>
        <v>36340</v>
      </c>
      <c r="J1084" s="47">
        <v>6</v>
      </c>
      <c r="K1084" s="55">
        <f t="shared" ref="K1084:K1085" si="618">+J1084+K1083</f>
        <v>147</v>
      </c>
      <c r="L1084" s="47">
        <v>0</v>
      </c>
      <c r="M1084" s="87">
        <f t="shared" ref="M1084" si="619">+L1084+M1083</f>
        <v>5235</v>
      </c>
      <c r="N1084" s="47">
        <v>3943</v>
      </c>
      <c r="O1084" s="87">
        <f t="shared" ref="O1084" si="620">+N1084+O1083</f>
        <v>326052</v>
      </c>
      <c r="P1084" s="105">
        <f t="shared" ref="P1084" si="621">+Q1084-Q1083</f>
        <v>60906</v>
      </c>
      <c r="Q1084" s="56">
        <v>15057211</v>
      </c>
      <c r="R1084" s="47">
        <v>195613</v>
      </c>
      <c r="S1084" s="110"/>
      <c r="T1084" s="56">
        <v>777516</v>
      </c>
      <c r="U1084" s="77"/>
      <c r="W1084" s="1">
        <f t="shared" ref="W1084" si="622">+B1084</f>
        <v>44907</v>
      </c>
      <c r="X1084" s="113">
        <f t="shared" ref="X1084" si="623">+G1084</f>
        <v>2315</v>
      </c>
      <c r="Y1084">
        <f t="shared" ref="Y1084" si="624">+H1084</f>
        <v>367627</v>
      </c>
      <c r="Z1084" s="114">
        <f t="shared" ref="Z1084" si="625">+B1084</f>
        <v>44907</v>
      </c>
      <c r="AA1084">
        <f t="shared" ref="AA1084" si="626">+L1084</f>
        <v>0</v>
      </c>
      <c r="AB1084">
        <f t="shared" ref="AB1084" si="627">+M1084</f>
        <v>5235</v>
      </c>
      <c r="AE1084" s="1">
        <f t="shared" ref="AE1084" si="628">+B1084</f>
        <v>44907</v>
      </c>
      <c r="AF1084" s="259">
        <f>+G1084-香港マカオ台湾の患者・海外輸入症例・無症状病原体保有者!B1083</f>
        <v>2270</v>
      </c>
    </row>
    <row r="1085" spans="2:32" x14ac:dyDescent="0.55000000000000004">
      <c r="B1085" s="201">
        <v>44908</v>
      </c>
      <c r="C1085" s="47">
        <v>7</v>
      </c>
      <c r="D1085" s="83"/>
      <c r="E1085" s="104"/>
      <c r="F1085" s="56">
        <v>14</v>
      </c>
      <c r="G1085" s="47">
        <v>2291</v>
      </c>
      <c r="H1085" s="87">
        <f t="shared" ref="H1085:H1090" si="629">+H1084+G1085</f>
        <v>369918</v>
      </c>
      <c r="I1085" s="87">
        <f>+H1085-M1085-O1085</f>
        <v>35274</v>
      </c>
      <c r="J1085" s="47">
        <v>3</v>
      </c>
      <c r="K1085" s="55">
        <f t="shared" si="618"/>
        <v>150</v>
      </c>
      <c r="L1085" s="47">
        <v>0</v>
      </c>
      <c r="M1085" s="87">
        <f t="shared" ref="M1085" si="630">+L1085+M1084</f>
        <v>5235</v>
      </c>
      <c r="N1085" s="47">
        <v>3357</v>
      </c>
      <c r="O1085" s="87">
        <f t="shared" ref="O1085" si="631">+N1085+O1084</f>
        <v>329409</v>
      </c>
      <c r="P1085" s="105">
        <f t="shared" ref="P1085" si="632">+Q1085-Q1084</f>
        <v>52062</v>
      </c>
      <c r="Q1085" s="56">
        <v>15109273</v>
      </c>
      <c r="R1085" s="47">
        <v>232391</v>
      </c>
      <c r="S1085" s="110"/>
      <c r="T1085" s="56">
        <v>596873</v>
      </c>
      <c r="U1085" s="77"/>
      <c r="W1085" s="1">
        <f>+B1085</f>
        <v>44908</v>
      </c>
      <c r="X1085" s="113">
        <f>+G1085</f>
        <v>2291</v>
      </c>
      <c r="Y1085">
        <f t="shared" ref="Y1085" si="633">+H1085</f>
        <v>369918</v>
      </c>
      <c r="Z1085" s="114">
        <f>+B1085</f>
        <v>44908</v>
      </c>
      <c r="AA1085">
        <f t="shared" ref="AA1085" si="634">+L1085</f>
        <v>0</v>
      </c>
      <c r="AB1085">
        <f t="shared" ref="AB1085" si="635">+M1085</f>
        <v>5235</v>
      </c>
      <c r="AE1085" s="1">
        <f>+B1085</f>
        <v>44908</v>
      </c>
      <c r="AF1085" s="259">
        <f>+G1085-香港マカオ台湾の患者・海外輸入症例・無症状病原体保有者!B1084</f>
        <v>2249</v>
      </c>
    </row>
    <row r="1086" spans="2:32" x14ac:dyDescent="0.55000000000000004">
      <c r="B1086" s="201">
        <v>44909</v>
      </c>
      <c r="C1086" s="47">
        <v>4</v>
      </c>
      <c r="D1086" s="83"/>
      <c r="E1086" s="104"/>
      <c r="F1086" s="56">
        <v>17</v>
      </c>
      <c r="G1086" s="47">
        <v>2000</v>
      </c>
      <c r="H1086" s="87">
        <f t="shared" si="629"/>
        <v>371918</v>
      </c>
      <c r="I1086" s="117">
        <f>+H1086-M1086-O1086-9</f>
        <v>34700</v>
      </c>
      <c r="J1086" s="47">
        <v>17</v>
      </c>
      <c r="K1086" s="55">
        <f t="shared" ref="K1086" si="636">+J1086+K1085</f>
        <v>167</v>
      </c>
      <c r="L1086" s="47">
        <v>0</v>
      </c>
      <c r="M1086" s="87">
        <f t="shared" ref="M1086" si="637">+L1086+M1085</f>
        <v>5235</v>
      </c>
      <c r="N1086" s="47">
        <v>2565</v>
      </c>
      <c r="O1086" s="87">
        <f t="shared" ref="O1086" si="638">+N1086+O1085</f>
        <v>331974</v>
      </c>
      <c r="P1086" s="105">
        <f t="shared" ref="P1086" si="639">+Q1086-Q1085</f>
        <v>51046</v>
      </c>
      <c r="Q1086" s="56">
        <v>15160319</v>
      </c>
      <c r="R1086" s="47">
        <v>127440</v>
      </c>
      <c r="S1086" s="110"/>
      <c r="T1086" s="56">
        <v>519749</v>
      </c>
      <c r="U1086" s="77"/>
      <c r="W1086" s="1">
        <f>+B1086</f>
        <v>44909</v>
      </c>
      <c r="X1086" s="113">
        <f>+G1086</f>
        <v>2000</v>
      </c>
      <c r="Y1086">
        <f t="shared" ref="Y1086" si="640">+H1086</f>
        <v>371918</v>
      </c>
      <c r="Z1086" s="114">
        <f>+B1086</f>
        <v>44909</v>
      </c>
      <c r="AA1086">
        <f t="shared" ref="AA1086" si="641">+L1086</f>
        <v>0</v>
      </c>
      <c r="AB1086">
        <f t="shared" ref="AB1086" si="642">+M1086</f>
        <v>5235</v>
      </c>
      <c r="AE1086" s="1">
        <f>+B1086</f>
        <v>44909</v>
      </c>
      <c r="AF1086" s="259">
        <f>+G1086-香港マカオ台湾の患者・海外輸入症例・無症状病原体保有者!B1085</f>
        <v>1944</v>
      </c>
    </row>
    <row r="1087" spans="2:32" x14ac:dyDescent="0.55000000000000004">
      <c r="B1087" s="201">
        <v>44910</v>
      </c>
      <c r="C1087" s="47">
        <v>2</v>
      </c>
      <c r="D1087" s="83"/>
      <c r="E1087" s="104"/>
      <c r="F1087" s="56">
        <v>19</v>
      </c>
      <c r="G1087" s="47">
        <v>2157</v>
      </c>
      <c r="H1087" s="87">
        <f t="shared" si="629"/>
        <v>374075</v>
      </c>
      <c r="I1087" s="117">
        <f>+H1087-M1087-O1087-14</f>
        <v>34707</v>
      </c>
      <c r="J1087" s="47">
        <v>26</v>
      </c>
      <c r="K1087" s="55">
        <f t="shared" ref="K1087:K1088" si="643">+J1087+K1086</f>
        <v>193</v>
      </c>
      <c r="L1087" s="47">
        <v>0</v>
      </c>
      <c r="M1087" s="87">
        <f t="shared" ref="M1087" si="644">+L1087+M1086</f>
        <v>5235</v>
      </c>
      <c r="N1087" s="47">
        <v>2145</v>
      </c>
      <c r="O1087" s="87">
        <f t="shared" ref="O1087" si="645">+N1087+O1086</f>
        <v>334119</v>
      </c>
      <c r="P1087" s="105">
        <f t="shared" ref="P1087" si="646">+Q1087-Q1086</f>
        <v>44923</v>
      </c>
      <c r="Q1087" s="56">
        <v>15205242</v>
      </c>
      <c r="R1087" s="47">
        <v>116701</v>
      </c>
      <c r="S1087" s="110"/>
      <c r="T1087" s="56">
        <v>446786</v>
      </c>
      <c r="U1087" s="77"/>
      <c r="W1087" s="1">
        <f>+B1087</f>
        <v>44910</v>
      </c>
      <c r="X1087" s="113">
        <f>+G1087</f>
        <v>2157</v>
      </c>
      <c r="Y1087">
        <f t="shared" ref="Y1087" si="647">+H1087</f>
        <v>374075</v>
      </c>
      <c r="Z1087" s="114">
        <f>+B1087</f>
        <v>44910</v>
      </c>
      <c r="AA1087">
        <f t="shared" ref="AA1087" si="648">+L1087</f>
        <v>0</v>
      </c>
      <c r="AB1087">
        <f t="shared" ref="AB1087" si="649">+M1087</f>
        <v>5235</v>
      </c>
      <c r="AE1087" s="1">
        <f>+B1087</f>
        <v>44910</v>
      </c>
      <c r="AF1087" s="259">
        <f>+G1087-香港マカオ台湾の患者・海外輸入症例・無症状病原体保有者!B1086</f>
        <v>2091</v>
      </c>
    </row>
    <row r="1088" spans="2:32" x14ac:dyDescent="0.55000000000000004">
      <c r="B1088" s="201">
        <v>44911</v>
      </c>
      <c r="C1088" s="47">
        <v>1</v>
      </c>
      <c r="D1088" s="83"/>
      <c r="E1088" s="104"/>
      <c r="F1088" s="56">
        <v>19</v>
      </c>
      <c r="G1088" s="47">
        <v>2286</v>
      </c>
      <c r="H1088" s="87">
        <f t="shared" si="629"/>
        <v>376361</v>
      </c>
      <c r="I1088" s="117">
        <f>+H1088-M1088-O1088-24</f>
        <v>34334</v>
      </c>
      <c r="J1088" s="47">
        <v>34</v>
      </c>
      <c r="K1088" s="55">
        <f t="shared" si="643"/>
        <v>227</v>
      </c>
      <c r="L1088" s="47">
        <v>0</v>
      </c>
      <c r="M1088" s="87">
        <f t="shared" ref="M1088" si="650">+L1088+M1087</f>
        <v>5235</v>
      </c>
      <c r="N1088" s="47">
        <v>2649</v>
      </c>
      <c r="O1088" s="87">
        <f t="shared" ref="O1088" si="651">+N1088+O1087</f>
        <v>336768</v>
      </c>
      <c r="P1088" s="105">
        <f t="shared" ref="P1088" si="652">+Q1088-Q1087</f>
        <v>36242</v>
      </c>
      <c r="Q1088" s="56">
        <v>15241484</v>
      </c>
      <c r="R1088" s="47">
        <v>87964</v>
      </c>
      <c r="S1088" s="110"/>
      <c r="T1088" s="56">
        <v>394758</v>
      </c>
      <c r="U1088" s="77"/>
      <c r="W1088" s="1">
        <f t="shared" ref="W1088:W1090" si="653">+B1088</f>
        <v>44911</v>
      </c>
      <c r="X1088" s="113">
        <f t="shared" ref="X1088:X1090" si="654">+G1088</f>
        <v>2286</v>
      </c>
      <c r="Y1088">
        <f t="shared" ref="Y1088:Y1090" si="655">+H1088</f>
        <v>376361</v>
      </c>
      <c r="Z1088" s="114">
        <f t="shared" ref="Z1088:Z1090" si="656">+B1088</f>
        <v>44911</v>
      </c>
      <c r="AA1088">
        <f t="shared" ref="AA1088:AA1090" si="657">+L1088</f>
        <v>0</v>
      </c>
      <c r="AB1088">
        <f t="shared" ref="AB1088:AB1090" si="658">+M1088</f>
        <v>5235</v>
      </c>
      <c r="AE1088" s="1">
        <f t="shared" ref="AE1088:AE1090" si="659">+B1088</f>
        <v>44911</v>
      </c>
      <c r="AF1088" s="259">
        <f>+G1088-香港マカオ台湾の患者・海外輸入症例・無症状病原体保有者!B1087</f>
        <v>2229</v>
      </c>
    </row>
    <row r="1089" spans="2:32" x14ac:dyDescent="0.55000000000000004">
      <c r="B1089" s="201">
        <v>44912</v>
      </c>
      <c r="C1089" s="47">
        <v>0</v>
      </c>
      <c r="D1089" s="83"/>
      <c r="E1089" s="104"/>
      <c r="F1089" s="56">
        <v>19</v>
      </c>
      <c r="G1089" s="47">
        <v>2097</v>
      </c>
      <c r="H1089" s="87">
        <f t="shared" si="629"/>
        <v>378458</v>
      </c>
      <c r="I1089" s="117">
        <f>+H1089-M1089-O1089-29</f>
        <v>34653</v>
      </c>
      <c r="J1089" s="47">
        <v>15</v>
      </c>
      <c r="K1089" s="55">
        <f t="shared" ref="K1089" si="660">+J1089+K1088</f>
        <v>242</v>
      </c>
      <c r="L1089" s="47">
        <v>0</v>
      </c>
      <c r="M1089" s="87">
        <f t="shared" ref="M1089" si="661">+L1089+M1088</f>
        <v>5235</v>
      </c>
      <c r="N1089" s="47">
        <v>1773</v>
      </c>
      <c r="O1089" s="87">
        <f t="shared" ref="O1089" si="662">+N1089+O1088</f>
        <v>338541</v>
      </c>
      <c r="P1089" s="105">
        <f t="shared" ref="P1089" si="663">+Q1089-Q1088</f>
        <v>32737</v>
      </c>
      <c r="Q1089" s="56">
        <v>15274221</v>
      </c>
      <c r="R1089" s="47">
        <v>68159</v>
      </c>
      <c r="S1089" s="110"/>
      <c r="T1089" s="56">
        <v>358786</v>
      </c>
      <c r="U1089" s="77"/>
      <c r="W1089" s="1">
        <f t="shared" si="653"/>
        <v>44912</v>
      </c>
      <c r="X1089" s="113">
        <f t="shared" si="654"/>
        <v>2097</v>
      </c>
      <c r="Y1089">
        <f t="shared" si="655"/>
        <v>378458</v>
      </c>
      <c r="Z1089" s="114">
        <f t="shared" si="656"/>
        <v>44912</v>
      </c>
      <c r="AA1089">
        <f t="shared" si="657"/>
        <v>0</v>
      </c>
      <c r="AB1089">
        <f t="shared" si="658"/>
        <v>5235</v>
      </c>
      <c r="AE1089" s="1">
        <f t="shared" si="659"/>
        <v>44912</v>
      </c>
      <c r="AF1089" s="259">
        <f>+G1089-香港マカオ台湾の患者・海外輸入症例・無症状病原体保有者!B1088</f>
        <v>2028</v>
      </c>
    </row>
    <row r="1090" spans="2:32" x14ac:dyDescent="0.55000000000000004">
      <c r="B1090" s="201">
        <v>44913</v>
      </c>
      <c r="C1090" s="47">
        <v>1</v>
      </c>
      <c r="D1090" s="83"/>
      <c r="E1090" s="104"/>
      <c r="F1090" s="56">
        <v>20</v>
      </c>
      <c r="G1090" s="47">
        <v>1995</v>
      </c>
      <c r="H1090" s="87">
        <f t="shared" si="629"/>
        <v>380453</v>
      </c>
      <c r="I1090" s="117">
        <f>+H1090-M1090-O1090-33</f>
        <v>35298</v>
      </c>
      <c r="J1090" s="47">
        <v>11</v>
      </c>
      <c r="K1090" s="55">
        <f t="shared" ref="K1090:K1091" si="664">+J1090+K1089</f>
        <v>253</v>
      </c>
      <c r="L1090" s="47">
        <v>2</v>
      </c>
      <c r="M1090" s="87">
        <f t="shared" ref="M1090:M1093" si="665">+L1090+M1089</f>
        <v>5237</v>
      </c>
      <c r="N1090" s="47">
        <v>1344</v>
      </c>
      <c r="O1090" s="87">
        <f t="shared" ref="O1090" si="666">+N1090+O1089</f>
        <v>339885</v>
      </c>
      <c r="P1090" s="105">
        <f t="shared" ref="P1090" si="667">+Q1090-Q1089</f>
        <v>28428</v>
      </c>
      <c r="Q1090" s="56">
        <v>15302649</v>
      </c>
      <c r="R1090" s="47">
        <v>60777</v>
      </c>
      <c r="S1090" s="110"/>
      <c r="T1090" s="56">
        <v>326199</v>
      </c>
      <c r="U1090" s="77"/>
      <c r="W1090" s="1">
        <f t="shared" si="653"/>
        <v>44913</v>
      </c>
      <c r="X1090" s="113">
        <f t="shared" si="654"/>
        <v>1995</v>
      </c>
      <c r="Y1090">
        <f t="shared" si="655"/>
        <v>380453</v>
      </c>
      <c r="Z1090" s="114">
        <f t="shared" si="656"/>
        <v>44913</v>
      </c>
      <c r="AA1090">
        <f t="shared" si="657"/>
        <v>2</v>
      </c>
      <c r="AB1090">
        <f t="shared" si="658"/>
        <v>5237</v>
      </c>
      <c r="AE1090" s="1">
        <f t="shared" si="659"/>
        <v>44913</v>
      </c>
      <c r="AF1090" s="259">
        <f>+G1090-香港マカオ台湾の患者・海外輸入症例・無症状病原体保有者!B1089</f>
        <v>1918</v>
      </c>
    </row>
    <row r="1091" spans="2:32" x14ac:dyDescent="0.55000000000000004">
      <c r="B1091" s="201">
        <v>44914</v>
      </c>
      <c r="C1091" s="47">
        <v>0</v>
      </c>
      <c r="D1091" s="83"/>
      <c r="E1091" s="104"/>
      <c r="F1091" s="56">
        <v>19</v>
      </c>
      <c r="G1091" s="47">
        <v>2722</v>
      </c>
      <c r="H1091" s="87">
        <f t="shared" ref="H1091:H1092" si="668">+H1090+G1091</f>
        <v>383175</v>
      </c>
      <c r="I1091" s="117">
        <f>+H1091-M1091-O1091-55</f>
        <v>35976</v>
      </c>
      <c r="J1091" s="47">
        <v>23</v>
      </c>
      <c r="K1091" s="55">
        <f t="shared" si="664"/>
        <v>276</v>
      </c>
      <c r="L1091" s="47">
        <v>5</v>
      </c>
      <c r="M1091" s="87">
        <f t="shared" si="665"/>
        <v>5242</v>
      </c>
      <c r="N1091" s="47">
        <v>2017</v>
      </c>
      <c r="O1091" s="87">
        <f t="shared" ref="O1091" si="669">+N1091+O1090</f>
        <v>341902</v>
      </c>
      <c r="P1091" s="105">
        <f t="shared" ref="P1091" si="670">+Q1091-Q1090</f>
        <v>26517</v>
      </c>
      <c r="Q1091" s="56">
        <v>15329166</v>
      </c>
      <c r="R1091" s="47">
        <v>61019</v>
      </c>
      <c r="S1091" s="110"/>
      <c r="T1091" s="56">
        <v>291547</v>
      </c>
      <c r="U1091" s="77"/>
      <c r="W1091" s="1">
        <f t="shared" ref="W1091" si="671">+B1091</f>
        <v>44914</v>
      </c>
      <c r="X1091" s="113">
        <f t="shared" ref="X1091" si="672">+G1091</f>
        <v>2722</v>
      </c>
      <c r="Y1091">
        <f t="shared" ref="Y1091" si="673">+H1091</f>
        <v>383175</v>
      </c>
      <c r="Z1091" s="114">
        <f t="shared" ref="Z1091" si="674">+B1091</f>
        <v>44914</v>
      </c>
      <c r="AA1091">
        <f t="shared" ref="AA1091" si="675">+L1091</f>
        <v>5</v>
      </c>
      <c r="AB1091">
        <f t="shared" ref="AB1091" si="676">+M1091</f>
        <v>5242</v>
      </c>
      <c r="AE1091" s="1">
        <f t="shared" ref="AE1091" si="677">+B1091</f>
        <v>44914</v>
      </c>
      <c r="AF1091" s="259">
        <f>+G1091-香港マカオ台湾の患者・海外輸入症例・無症状病原体保有者!B1090</f>
        <v>2656</v>
      </c>
    </row>
    <row r="1092" spans="2:32" x14ac:dyDescent="0.55000000000000004">
      <c r="B1092" s="201">
        <v>44915</v>
      </c>
      <c r="C1092" s="47">
        <v>12</v>
      </c>
      <c r="D1092" s="83"/>
      <c r="E1092" s="104"/>
      <c r="F1092" s="56">
        <v>31</v>
      </c>
      <c r="G1092" s="47">
        <v>3101</v>
      </c>
      <c r="H1092" s="87">
        <f t="shared" si="668"/>
        <v>386276</v>
      </c>
      <c r="I1092" s="117">
        <f>+H1092-M1092-O1092-68</f>
        <v>37112</v>
      </c>
      <c r="J1092" s="47">
        <v>53</v>
      </c>
      <c r="K1092" s="55">
        <f t="shared" ref="K1092" si="678">+J1092+K1091</f>
        <v>329</v>
      </c>
      <c r="L1092" s="47">
        <v>0</v>
      </c>
      <c r="M1092" s="214">
        <f>+L1092+M1091-1</f>
        <v>5241</v>
      </c>
      <c r="N1092" s="47">
        <v>1953</v>
      </c>
      <c r="O1092" s="87">
        <f t="shared" ref="O1092" si="679">+N1092+O1091</f>
        <v>343855</v>
      </c>
      <c r="P1092" s="105">
        <f t="shared" ref="P1092" si="680">+Q1092-Q1091</f>
        <v>16043</v>
      </c>
      <c r="Q1092" s="56">
        <v>15345209</v>
      </c>
      <c r="R1092" s="47">
        <v>54918</v>
      </c>
      <c r="S1092" s="110"/>
      <c r="T1092" s="56">
        <v>252610</v>
      </c>
      <c r="U1092" s="77"/>
      <c r="W1092" s="1">
        <f t="shared" ref="W1092" si="681">+B1092</f>
        <v>44915</v>
      </c>
      <c r="X1092" s="113">
        <f t="shared" ref="X1092" si="682">+G1092</f>
        <v>3101</v>
      </c>
      <c r="Y1092">
        <f t="shared" ref="Y1092" si="683">+H1092</f>
        <v>386276</v>
      </c>
      <c r="Z1092" s="114">
        <f t="shared" ref="Z1092" si="684">+B1092</f>
        <v>44915</v>
      </c>
      <c r="AA1092">
        <f t="shared" ref="AA1092" si="685">+L1092</f>
        <v>0</v>
      </c>
      <c r="AB1092">
        <f t="shared" ref="AB1092" si="686">+M1092</f>
        <v>5241</v>
      </c>
      <c r="AE1092" s="1">
        <f t="shared" ref="AE1092" si="687">+B1092</f>
        <v>44915</v>
      </c>
      <c r="AF1092" s="259">
        <f>+G1092-香港マカオ台湾の患者・海外輸入症例・無症状病原体保有者!B1091</f>
        <v>3049</v>
      </c>
    </row>
    <row r="1093" spans="2:32" x14ac:dyDescent="0.55000000000000004">
      <c r="B1093" s="201">
        <v>44916</v>
      </c>
      <c r="C1093" s="47">
        <v>1</v>
      </c>
      <c r="D1093" s="83"/>
      <c r="E1093" s="104"/>
      <c r="F1093" s="56">
        <v>20</v>
      </c>
      <c r="G1093" s="47">
        <v>3030</v>
      </c>
      <c r="H1093" s="87">
        <f t="shared" ref="H1093" si="688">+H1092+G1093</f>
        <v>389306</v>
      </c>
      <c r="I1093" s="117">
        <f>+H1093-M1093-O1093-88</f>
        <v>37770</v>
      </c>
      <c r="J1093" s="47">
        <v>45</v>
      </c>
      <c r="K1093" s="55">
        <f t="shared" ref="K1093" si="689">+J1093+K1092</f>
        <v>374</v>
      </c>
      <c r="L1093" s="47">
        <v>0</v>
      </c>
      <c r="M1093" s="87">
        <f t="shared" si="665"/>
        <v>5241</v>
      </c>
      <c r="N1093" s="47">
        <v>2352</v>
      </c>
      <c r="O1093" s="87">
        <f t="shared" ref="O1093" si="690">+N1093+O1092</f>
        <v>346207</v>
      </c>
      <c r="P1093" s="105">
        <f t="shared" ref="P1093" si="691">+Q1093-Q1092</f>
        <v>15520</v>
      </c>
      <c r="Q1093" s="56">
        <v>15360729</v>
      </c>
      <c r="R1093" s="47">
        <v>56770</v>
      </c>
      <c r="S1093" s="110"/>
      <c r="T1093" s="56">
        <v>211122</v>
      </c>
      <c r="U1093" s="77"/>
      <c r="W1093" s="1">
        <f t="shared" ref="W1093" si="692">+B1093</f>
        <v>44916</v>
      </c>
      <c r="X1093" s="113">
        <f t="shared" ref="X1093" si="693">+G1093</f>
        <v>3030</v>
      </c>
      <c r="Y1093">
        <f t="shared" ref="Y1093" si="694">+H1093</f>
        <v>389306</v>
      </c>
      <c r="Z1093" s="114">
        <f t="shared" ref="Z1093" si="695">+B1093</f>
        <v>44916</v>
      </c>
      <c r="AA1093">
        <f t="shared" ref="AA1093" si="696">+L1093</f>
        <v>0</v>
      </c>
      <c r="AB1093">
        <f t="shared" ref="AB1093" si="697">+M1093</f>
        <v>5241</v>
      </c>
      <c r="AE1093" s="1">
        <f t="shared" ref="AE1093" si="698">+B1093</f>
        <v>44916</v>
      </c>
      <c r="AF1093" s="259">
        <f>+G1093-香港マカオ台湾の患者・海外輸入症例・無症状病原体保有者!B1092</f>
        <v>2966</v>
      </c>
    </row>
    <row r="1094" spans="2:32" x14ac:dyDescent="0.55000000000000004">
      <c r="B1094" s="201">
        <v>44917</v>
      </c>
      <c r="C1094" s="47">
        <v>3</v>
      </c>
      <c r="D1094" s="83"/>
      <c r="E1094" s="104"/>
      <c r="F1094" s="56">
        <v>23</v>
      </c>
      <c r="G1094" s="47">
        <v>3761</v>
      </c>
      <c r="H1094" s="87">
        <f t="shared" ref="H1094" si="699">+H1093+G1094</f>
        <v>393067</v>
      </c>
      <c r="I1094" s="117">
        <f>+H1094-M1094-O1094-114</f>
        <v>39355</v>
      </c>
      <c r="J1094" s="47">
        <v>42</v>
      </c>
      <c r="K1094" s="55">
        <f t="shared" ref="K1094" si="700">+J1094+K1093</f>
        <v>416</v>
      </c>
      <c r="L1094" s="47">
        <v>0</v>
      </c>
      <c r="M1094" s="87">
        <f t="shared" ref="M1094" si="701">+L1094+M1093</f>
        <v>5241</v>
      </c>
      <c r="N1094" s="47">
        <v>2150</v>
      </c>
      <c r="O1094" s="87">
        <f t="shared" ref="O1094" si="702">+N1094+O1093</f>
        <v>348357</v>
      </c>
      <c r="P1094" s="105">
        <f t="shared" ref="P1094" si="703">+Q1094-Q1093</f>
        <v>8560</v>
      </c>
      <c r="Q1094" s="56">
        <v>15369289</v>
      </c>
      <c r="R1094" s="47">
        <v>50372</v>
      </c>
      <c r="S1094" s="110"/>
      <c r="T1094" s="56">
        <v>167935</v>
      </c>
      <c r="U1094" s="77"/>
      <c r="W1094" s="1">
        <f t="shared" ref="W1094" si="704">+B1094</f>
        <v>44917</v>
      </c>
      <c r="X1094" s="113">
        <f t="shared" ref="X1094" si="705">+G1094</f>
        <v>3761</v>
      </c>
      <c r="Y1094">
        <f t="shared" ref="Y1094" si="706">+H1094</f>
        <v>393067</v>
      </c>
      <c r="Z1094" s="114">
        <f t="shared" ref="Z1094" si="707">+B1094</f>
        <v>44917</v>
      </c>
      <c r="AA1094">
        <f t="shared" ref="AA1094" si="708">+L1094</f>
        <v>0</v>
      </c>
      <c r="AB1094">
        <f t="shared" ref="AB1094" si="709">+M1094</f>
        <v>5241</v>
      </c>
      <c r="AE1094" s="1">
        <f t="shared" ref="AE1094" si="710">+B1094</f>
        <v>44917</v>
      </c>
      <c r="AF1094" s="259">
        <f>+G1094-香港マカオ台湾の患者・海外輸入症例・無症状病原体保有者!B1093</f>
        <v>3696</v>
      </c>
    </row>
    <row r="1095" spans="2:32" x14ac:dyDescent="0.55000000000000004">
      <c r="B1095" s="201">
        <v>44918</v>
      </c>
      <c r="C1095" s="47">
        <v>1</v>
      </c>
      <c r="D1095" s="83"/>
      <c r="E1095" s="104"/>
      <c r="F1095" s="56">
        <v>24</v>
      </c>
      <c r="G1095" s="47">
        <v>4128</v>
      </c>
      <c r="H1095" s="87">
        <f t="shared" ref="H1095" si="711">+H1094+G1095</f>
        <v>397195</v>
      </c>
      <c r="I1095" s="117">
        <f>+H1095-M1095-O1095</f>
        <v>41837</v>
      </c>
      <c r="J1095" s="47">
        <v>99</v>
      </c>
      <c r="K1095" s="55">
        <f t="shared" ref="K1095" si="712">+J1095+K1094</f>
        <v>515</v>
      </c>
      <c r="L1095" s="47">
        <v>0</v>
      </c>
      <c r="M1095" s="87">
        <f t="shared" ref="M1095" si="713">+L1095+M1094</f>
        <v>5241</v>
      </c>
      <c r="N1095" s="47">
        <v>1760</v>
      </c>
      <c r="O1095" s="87">
        <f t="shared" ref="O1095" si="714">+N1095+O1094</f>
        <v>350117</v>
      </c>
      <c r="P1095" s="105">
        <f t="shared" ref="P1095" si="715">+Q1095-Q1094</f>
        <v>8663</v>
      </c>
      <c r="Q1095" s="56">
        <v>15377952</v>
      </c>
      <c r="R1095" s="47">
        <v>28865</v>
      </c>
      <c r="S1095" s="110"/>
      <c r="T1095" s="56">
        <v>147724</v>
      </c>
      <c r="U1095" s="77"/>
      <c r="W1095" s="1">
        <f t="shared" ref="W1095" si="716">+B1095</f>
        <v>44918</v>
      </c>
      <c r="X1095" s="113">
        <f t="shared" ref="X1095" si="717">+G1095</f>
        <v>4128</v>
      </c>
      <c r="Y1095">
        <f t="shared" ref="Y1095" si="718">+H1095</f>
        <v>397195</v>
      </c>
      <c r="Z1095" s="114">
        <f t="shared" ref="Z1095" si="719">+B1095</f>
        <v>44918</v>
      </c>
      <c r="AA1095">
        <f t="shared" ref="AA1095" si="720">+L1095</f>
        <v>0</v>
      </c>
      <c r="AB1095">
        <f t="shared" ref="AB1095" si="721">+M1095</f>
        <v>5241</v>
      </c>
      <c r="AE1095" s="1">
        <f t="shared" ref="AE1095" si="722">+B1095</f>
        <v>44918</v>
      </c>
      <c r="AF1095" s="259">
        <f>+G1095-香港マカオ台湾の患者・海外輸入症例・無症状病原体保有者!B1094</f>
        <v>4103</v>
      </c>
    </row>
    <row r="1096" spans="2:32" x14ac:dyDescent="0.55000000000000004">
      <c r="B1096" s="201"/>
      <c r="C1096" s="47"/>
      <c r="D1096" s="83"/>
      <c r="E1096" s="104"/>
      <c r="F1096" s="56"/>
      <c r="G1096" s="47"/>
      <c r="H1096" s="87"/>
      <c r="I1096" s="87"/>
      <c r="J1096" s="47"/>
      <c r="K1096" s="55"/>
      <c r="L1096" s="47"/>
      <c r="M1096" s="87"/>
      <c r="N1096" s="47"/>
      <c r="O1096" s="87"/>
      <c r="P1096" s="105"/>
      <c r="Q1096" s="56"/>
      <c r="R1096" s="47"/>
      <c r="S1096" s="110"/>
      <c r="T1096" s="56"/>
      <c r="U1096" s="77"/>
      <c r="W1096" s="1"/>
      <c r="X1096" s="113"/>
      <c r="Z1096" s="114"/>
      <c r="AE1096" s="1"/>
      <c r="AF1096" s="259"/>
    </row>
    <row r="1097" spans="2:32" x14ac:dyDescent="0.55000000000000004">
      <c r="B1097" s="201"/>
      <c r="C1097" s="47"/>
      <c r="D1097" s="83"/>
      <c r="E1097" s="104"/>
      <c r="F1097" s="56"/>
      <c r="G1097" s="47"/>
      <c r="H1097" s="87"/>
      <c r="I1097" s="87"/>
      <c r="J1097" s="47"/>
      <c r="K1097" s="55"/>
      <c r="L1097" s="47"/>
      <c r="M1097" s="87"/>
      <c r="N1097" s="47"/>
      <c r="O1097" s="87"/>
      <c r="P1097" s="105"/>
      <c r="Q1097" s="56"/>
      <c r="R1097" s="47"/>
      <c r="S1097" s="110"/>
      <c r="T1097" s="56"/>
      <c r="U1097" s="77"/>
      <c r="W1097" s="1"/>
      <c r="X1097" s="113"/>
      <c r="Z1097" s="114"/>
      <c r="AE1097" s="1"/>
      <c r="AF1097" s="259"/>
    </row>
    <row r="1098" spans="2:32" x14ac:dyDescent="0.55000000000000004">
      <c r="B1098" s="201"/>
      <c r="C1098" s="47"/>
      <c r="D1098" s="83"/>
      <c r="E1098" s="104"/>
      <c r="F1098" s="56"/>
      <c r="G1098" s="47"/>
      <c r="H1098" s="87"/>
      <c r="I1098" s="87"/>
      <c r="J1098" s="47"/>
      <c r="K1098" s="55"/>
      <c r="L1098" s="47"/>
      <c r="M1098" s="87"/>
      <c r="N1098" s="47"/>
      <c r="O1098" s="87"/>
      <c r="P1098" s="105"/>
      <c r="Q1098" s="56"/>
      <c r="R1098" s="47"/>
      <c r="S1098" s="110"/>
      <c r="T1098" s="56"/>
      <c r="U1098" s="77"/>
      <c r="W1098" s="1"/>
      <c r="X1098" s="113"/>
      <c r="Z1098" s="114"/>
      <c r="AE1098" s="1"/>
      <c r="AF1098" s="259"/>
    </row>
    <row r="1099" spans="2:32" ht="18.5" thickBot="1" x14ac:dyDescent="0.6">
      <c r="B1099" s="65"/>
      <c r="C1099" s="58"/>
      <c r="D1099" s="48"/>
      <c r="E1099" s="60"/>
      <c r="F1099" s="59"/>
      <c r="G1099" s="47"/>
      <c r="H1099" s="87"/>
      <c r="I1099" s="87"/>
      <c r="J1099" s="58"/>
      <c r="K1099" s="55"/>
      <c r="L1099" s="47"/>
      <c r="M1099" s="87"/>
      <c r="N1099" s="47"/>
      <c r="O1099" s="87"/>
      <c r="P1099" s="105"/>
      <c r="Q1099" s="59"/>
      <c r="R1099" s="47"/>
      <c r="S1099" s="59"/>
      <c r="T1099" s="59"/>
      <c r="U1099" s="77"/>
      <c r="W1099" s="1"/>
      <c r="X1099" s="113"/>
      <c r="Z1099" s="114"/>
      <c r="AE1099" s="1"/>
      <c r="AF1099" s="259"/>
    </row>
    <row r="1100" spans="2:32" ht="9.5" customHeight="1" thickBot="1" x14ac:dyDescent="0.6">
      <c r="B1100" s="65"/>
      <c r="C1100" s="78"/>
      <c r="D1100" s="79"/>
      <c r="E1100" s="81"/>
      <c r="F1100" s="93"/>
      <c r="G1100" s="78"/>
      <c r="H1100" s="81"/>
      <c r="I1100" s="81"/>
      <c r="J1100" s="78"/>
      <c r="K1100" s="81"/>
      <c r="L1100" s="78"/>
      <c r="M1100" s="81"/>
      <c r="N1100" s="82"/>
      <c r="O1100" s="80"/>
      <c r="P1100" s="92"/>
      <c r="Q1100" s="93"/>
      <c r="R1100" s="112"/>
      <c r="S1100" s="93"/>
      <c r="T1100" s="93"/>
      <c r="U1100" s="66"/>
      <c r="AF1100" s="259"/>
    </row>
    <row r="1101" spans="2:32" x14ac:dyDescent="0.55000000000000004">
      <c r="M1101" s="262">
        <f>SUM(L845:L862)</f>
        <v>503</v>
      </c>
      <c r="AF1101" s="259"/>
    </row>
    <row r="1102" spans="2:32" ht="13" customHeight="1" x14ac:dyDescent="0.55000000000000004">
      <c r="E1102" s="106"/>
      <c r="F1102" s="107"/>
      <c r="G1102" s="106" t="s">
        <v>80</v>
      </c>
      <c r="H1102" s="107"/>
      <c r="I1102" s="107"/>
      <c r="J1102" s="107"/>
      <c r="U1102" s="71"/>
      <c r="AF1102" s="259"/>
    </row>
    <row r="1103" spans="2:32" ht="13" customHeight="1" x14ac:dyDescent="0.55000000000000004">
      <c r="E1103" s="106" t="s">
        <v>98</v>
      </c>
      <c r="F1103" s="107"/>
      <c r="G1103" s="274" t="s">
        <v>79</v>
      </c>
      <c r="H1103" s="275"/>
      <c r="I1103" s="106" t="s">
        <v>106</v>
      </c>
      <c r="J1103" s="107"/>
      <c r="AF1103" s="259"/>
    </row>
    <row r="1104" spans="2:32" ht="13" customHeight="1" x14ac:dyDescent="0.55000000000000004">
      <c r="B1104" s="119"/>
      <c r="E1104" s="108" t="s">
        <v>108</v>
      </c>
      <c r="F1104" s="107"/>
      <c r="G1104" s="108"/>
      <c r="H1104" s="108"/>
      <c r="I1104" s="106" t="s">
        <v>107</v>
      </c>
      <c r="J1104" s="107"/>
      <c r="AF1104" s="259"/>
    </row>
    <row r="1105" spans="5:32" ht="18.5" customHeight="1" x14ac:dyDescent="0.55000000000000004">
      <c r="E1105" s="106" t="s">
        <v>96</v>
      </c>
      <c r="F1105" s="107"/>
      <c r="G1105" s="106" t="s">
        <v>97</v>
      </c>
      <c r="H1105" s="107"/>
      <c r="I1105" s="107"/>
      <c r="J1105" s="107"/>
      <c r="AF1105" s="259"/>
    </row>
    <row r="1106" spans="5:32" ht="13" customHeight="1" x14ac:dyDescent="0.55000000000000004">
      <c r="E1106" s="106" t="s">
        <v>98</v>
      </c>
      <c r="F1106" s="107"/>
      <c r="G1106" s="106" t="s">
        <v>99</v>
      </c>
      <c r="H1106" s="107"/>
      <c r="I1106" s="107"/>
      <c r="J1106" s="107"/>
      <c r="AF1106" s="259"/>
    </row>
    <row r="1107" spans="5:32" ht="13" customHeight="1" x14ac:dyDescent="0.55000000000000004">
      <c r="E1107" s="106" t="s">
        <v>98</v>
      </c>
      <c r="F1107" s="107"/>
      <c r="G1107" s="106" t="s">
        <v>100</v>
      </c>
      <c r="H1107" s="107"/>
      <c r="I1107" s="107"/>
      <c r="J1107" s="107"/>
      <c r="AF1107" s="259"/>
    </row>
    <row r="1108" spans="5:32" ht="13" customHeight="1" x14ac:dyDescent="0.55000000000000004">
      <c r="E1108" s="106" t="s">
        <v>101</v>
      </c>
      <c r="F1108" s="107"/>
      <c r="G1108" s="106" t="s">
        <v>102</v>
      </c>
      <c r="H1108" s="107"/>
      <c r="I1108" s="107"/>
      <c r="J1108" s="107"/>
      <c r="AF1108" s="259"/>
    </row>
    <row r="1109" spans="5:32" ht="13" customHeight="1" x14ac:dyDescent="0.55000000000000004">
      <c r="E1109" s="106" t="s">
        <v>103</v>
      </c>
      <c r="F1109" s="107"/>
      <c r="G1109" s="106" t="s">
        <v>104</v>
      </c>
      <c r="H1109" s="107"/>
      <c r="I1109" s="107"/>
      <c r="J1109" s="107"/>
      <c r="AF1109" s="259"/>
    </row>
    <row r="1110" spans="5:32" x14ac:dyDescent="0.55000000000000004">
      <c r="AF1110" s="259"/>
    </row>
    <row r="1111" spans="5:32" x14ac:dyDescent="0.55000000000000004">
      <c r="AF1111" s="259"/>
    </row>
    <row r="1112" spans="5:32" x14ac:dyDescent="0.55000000000000004">
      <c r="AF1112" s="259"/>
    </row>
    <row r="1113" spans="5:32" x14ac:dyDescent="0.55000000000000004">
      <c r="AF1113" s="259"/>
    </row>
    <row r="1114" spans="5:32" x14ac:dyDescent="0.55000000000000004">
      <c r="AF1114" s="259"/>
    </row>
    <row r="1115" spans="5:32" x14ac:dyDescent="0.55000000000000004">
      <c r="AF1115" s="259"/>
    </row>
    <row r="1116" spans="5:32" x14ac:dyDescent="0.55000000000000004">
      <c r="AF1116" s="259"/>
    </row>
    <row r="1117" spans="5:32" x14ac:dyDescent="0.55000000000000004">
      <c r="AF1117" s="259"/>
    </row>
    <row r="1118" spans="5:32" x14ac:dyDescent="0.55000000000000004">
      <c r="AF1118" s="259"/>
    </row>
  </sheetData>
  <mergeCells count="12">
    <mergeCell ref="G1103:H110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112"/>
  <sheetViews>
    <sheetView topLeftCell="A6" zoomScaleNormal="100" workbookViewId="0">
      <pane xSplit="1" ySplit="2" topLeftCell="V1088" activePane="bottomRight" state="frozen"/>
      <selection activeCell="A6" sqref="A6"/>
      <selection pane="topRight" activeCell="B6" sqref="B6"/>
      <selection pane="bottomLeft" activeCell="A8" sqref="A8"/>
      <selection pane="bottomRight" activeCell="Y1094" sqref="Y1094:Z1094"/>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7" width="4.83203125" bestFit="1" customWidth="1"/>
    <col min="38" max="38" width="5.6640625" bestFit="1" customWidth="1"/>
    <col min="39" max="39" width="4.83203125" bestFit="1" customWidth="1"/>
    <col min="40" max="40" width="5.664062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6" t="s">
        <v>128</v>
      </c>
      <c r="Q5" s="337"/>
      <c r="R5" s="337"/>
      <c r="S5" s="338"/>
      <c r="T5" s="345" t="s">
        <v>88</v>
      </c>
      <c r="U5" s="346"/>
      <c r="V5" s="346"/>
      <c r="W5" s="346"/>
      <c r="X5" s="347"/>
      <c r="Y5" s="2"/>
      <c r="Z5" s="295" t="s">
        <v>76</v>
      </c>
      <c r="AA5" s="310" t="s">
        <v>161</v>
      </c>
      <c r="AB5" s="311"/>
      <c r="AC5" s="312"/>
      <c r="AD5" s="353" t="s">
        <v>142</v>
      </c>
      <c r="AE5" s="354"/>
      <c r="AF5" s="331"/>
      <c r="AG5" s="331"/>
      <c r="AH5" s="331"/>
      <c r="AI5" s="331"/>
      <c r="AJ5" s="355"/>
      <c r="AK5" s="330" t="s">
        <v>143</v>
      </c>
      <c r="AL5" s="331"/>
      <c r="AM5" s="331"/>
      <c r="AN5" s="331"/>
      <c r="AO5" s="331"/>
      <c r="AP5" s="332"/>
      <c r="AQ5" s="330" t="s">
        <v>144</v>
      </c>
      <c r="AR5" s="331"/>
      <c r="AS5" s="331"/>
      <c r="AT5" s="331"/>
      <c r="AU5" s="331"/>
      <c r="AV5" s="342"/>
    </row>
    <row r="6" spans="1:97" ht="28.5" customHeight="1" x14ac:dyDescent="0.55000000000000004">
      <c r="A6" s="295"/>
      <c r="B6" s="303" t="s">
        <v>148</v>
      </c>
      <c r="C6" s="304"/>
      <c r="D6" s="307" t="s">
        <v>86</v>
      </c>
      <c r="E6" s="305" t="s">
        <v>136</v>
      </c>
      <c r="F6" s="301"/>
      <c r="G6" s="307" t="s">
        <v>133</v>
      </c>
      <c r="H6" s="307" t="s">
        <v>9</v>
      </c>
      <c r="I6" s="307" t="s">
        <v>86</v>
      </c>
      <c r="J6" s="307" t="s">
        <v>133</v>
      </c>
      <c r="K6" s="308" t="s">
        <v>981</v>
      </c>
      <c r="L6" s="324"/>
      <c r="M6" s="325"/>
      <c r="N6" s="328"/>
      <c r="O6" s="329"/>
      <c r="P6" s="339"/>
      <c r="Q6" s="340"/>
      <c r="R6" s="340"/>
      <c r="S6" s="341"/>
      <c r="T6" s="348"/>
      <c r="U6" s="349"/>
      <c r="V6" s="349"/>
      <c r="W6" s="349"/>
      <c r="X6" s="350"/>
      <c r="Y6" s="2"/>
      <c r="Z6" s="295"/>
      <c r="AA6" s="313"/>
      <c r="AB6" s="314"/>
      <c r="AC6" s="315"/>
      <c r="AD6" s="351" t="s">
        <v>141</v>
      </c>
      <c r="AE6" s="352"/>
      <c r="AF6" s="319"/>
      <c r="AG6" s="319" t="s">
        <v>140</v>
      </c>
      <c r="AH6" s="319"/>
      <c r="AI6" s="319" t="s">
        <v>132</v>
      </c>
      <c r="AJ6" s="320"/>
      <c r="AK6" s="333" t="s">
        <v>141</v>
      </c>
      <c r="AL6" s="334"/>
      <c r="AM6" s="334" t="s">
        <v>140</v>
      </c>
      <c r="AN6" s="334"/>
      <c r="AO6" s="334" t="s">
        <v>132</v>
      </c>
      <c r="AP6" s="335"/>
      <c r="AQ6" s="343" t="s">
        <v>141</v>
      </c>
      <c r="AR6" s="319"/>
      <c r="AS6" s="319" t="s">
        <v>140</v>
      </c>
      <c r="AT6" s="319"/>
      <c r="AU6" s="319" t="s">
        <v>132</v>
      </c>
      <c r="AV6" s="344"/>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94"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94"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94" si="1840">+BA1036+1</f>
        <v>466</v>
      </c>
      <c r="BB1040" s="119">
        <v>1</v>
      </c>
      <c r="BC1040" s="26">
        <f t="shared" ref="BC1040:BC1045" si="1841">+BC1039+BB1040</f>
        <v>1674</v>
      </c>
      <c r="BD1040" s="217">
        <f t="shared" ref="BD1040:BD1094"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4"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4"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+AH1055+AN1055+AT1055</f>
        <v>109110</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+AN1055-AN1054</f>
        <v>2</v>
      </c>
      <c r="AN1055" s="143">
        <v>789</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+AN1055</f>
        <v>789</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9" si="1984">+AF1056+AL1056+AR1056</f>
        <v>8515278</v>
      </c>
      <c r="AB1056" s="210">
        <f t="shared" ref="AB1056:AB1069" si="1985">+AH1056+AN1056+AT1056</f>
        <v>109334</v>
      </c>
      <c r="AC1056" s="211">
        <f t="shared" ref="AC1056:AC1069"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+AN1056-AN1055</f>
        <v>0</v>
      </c>
      <c r="AN1056" s="143">
        <v>789</v>
      </c>
      <c r="AO1056" s="171">
        <f t="shared" ref="AO1056:AO1068" si="1992">+AP1056-AP1055</f>
        <v>0</v>
      </c>
      <c r="AP1056" s="174">
        <v>6</v>
      </c>
      <c r="AQ1056" s="173">
        <f t="shared" ref="AQ1056:AQ1068" si="1993">+AR1056-AR1055</f>
        <v>18541</v>
      </c>
      <c r="AR1056" s="143">
        <v>8069442</v>
      </c>
      <c r="AS1056" s="171">
        <f t="shared" ref="AS1056:AS1068" si="1994">+AT1056-AT1055</f>
        <v>0</v>
      </c>
      <c r="AT1056" s="143">
        <v>13742</v>
      </c>
      <c r="AU1056" s="171">
        <f t="shared" ref="AU1056:AU1068" si="1995">+AV1056-AV1055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6">+BW1052+BV1056</f>
        <v>115594</v>
      </c>
      <c r="BX1056" s="167">
        <f t="shared" si="1949"/>
        <v>44880</v>
      </c>
      <c r="BY1056">
        <f t="shared" si="1950"/>
        <v>795</v>
      </c>
      <c r="BZ1056">
        <f t="shared" si="1951"/>
        <v>789</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109626</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ref="AM1057:AM1068" si="1997">+AN1057-AN1056</f>
        <v>0</v>
      </c>
      <c r="AN1057" s="143">
        <v>789</v>
      </c>
      <c r="AO1057" s="171">
        <f t="shared" si="1992"/>
        <v>0</v>
      </c>
      <c r="AP1057" s="174">
        <v>6</v>
      </c>
      <c r="AQ1057" s="173">
        <f t="shared" si="1993"/>
        <v>22676</v>
      </c>
      <c r="AR1057" s="143">
        <v>8092118</v>
      </c>
      <c r="AS1057" s="171">
        <f t="shared" si="1994"/>
        <v>0</v>
      </c>
      <c r="AT1057" s="143">
        <v>13742</v>
      </c>
      <c r="AU1057" s="171">
        <f t="shared" si="1995"/>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6"/>
        <v>103676</v>
      </c>
      <c r="BX1057" s="167">
        <f t="shared" si="1949"/>
        <v>44881</v>
      </c>
      <c r="BY1057">
        <f t="shared" si="1950"/>
        <v>795</v>
      </c>
      <c r="BZ1057">
        <f t="shared" si="1951"/>
        <v>789</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109892</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7"/>
        <v>0</v>
      </c>
      <c r="AN1058" s="143">
        <v>789</v>
      </c>
      <c r="AO1058" s="171">
        <f t="shared" si="1992"/>
        <v>0</v>
      </c>
      <c r="AP1058" s="174">
        <v>6</v>
      </c>
      <c r="AQ1058" s="173">
        <f t="shared" si="1993"/>
        <v>20116</v>
      </c>
      <c r="AR1058" s="143">
        <v>8112234</v>
      </c>
      <c r="AS1058" s="171">
        <f t="shared" si="1994"/>
        <v>0</v>
      </c>
      <c r="AT1058" s="143">
        <v>13742</v>
      </c>
      <c r="AU1058" s="171">
        <f t="shared" si="1995"/>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6"/>
        <v>116956</v>
      </c>
      <c r="BX1058" s="167">
        <f t="shared" ref="BX1058:BX1068" si="2010">+A1058</f>
        <v>44882</v>
      </c>
      <c r="BY1058">
        <f t="shared" ref="BY1058:BY1068" si="2011">+AL1058</f>
        <v>795</v>
      </c>
      <c r="BZ1058">
        <f t="shared" ref="BZ1058:BZ1068" si="2012">+AN1058</f>
        <v>789</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110168</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7"/>
        <v>0</v>
      </c>
      <c r="AN1059" s="143">
        <v>789</v>
      </c>
      <c r="AO1059" s="171">
        <f t="shared" si="1992"/>
        <v>0</v>
      </c>
      <c r="AP1059" s="174">
        <v>6</v>
      </c>
      <c r="AQ1059" s="173">
        <f t="shared" si="1993"/>
        <v>17997</v>
      </c>
      <c r="AR1059" s="143">
        <v>8130231</v>
      </c>
      <c r="AS1059" s="171">
        <f t="shared" si="1994"/>
        <v>0</v>
      </c>
      <c r="AT1059" s="143">
        <v>13742</v>
      </c>
      <c r="AU1059" s="171">
        <f t="shared" si="1995"/>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6"/>
        <v>103026</v>
      </c>
      <c r="BX1059" s="167">
        <f t="shared" si="2010"/>
        <v>44883</v>
      </c>
      <c r="BY1059">
        <f t="shared" si="2011"/>
        <v>795</v>
      </c>
      <c r="BZ1059">
        <f t="shared" si="2012"/>
        <v>789</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110454</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7"/>
        <v>0</v>
      </c>
      <c r="AN1060" s="143">
        <v>789</v>
      </c>
      <c r="AO1060" s="171">
        <f t="shared" si="1992"/>
        <v>0</v>
      </c>
      <c r="AP1060" s="174">
        <v>6</v>
      </c>
      <c r="AQ1060" s="173">
        <f t="shared" si="1993"/>
        <v>16559</v>
      </c>
      <c r="AR1060" s="143">
        <v>8146790</v>
      </c>
      <c r="AS1060" s="171">
        <f t="shared" si="1994"/>
        <v>0</v>
      </c>
      <c r="AT1060" s="143">
        <v>13742</v>
      </c>
      <c r="AU1060" s="171">
        <f t="shared" si="1995"/>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6"/>
        <v>116265</v>
      </c>
      <c r="BX1060" s="167">
        <f t="shared" si="2010"/>
        <v>44884</v>
      </c>
      <c r="BY1060">
        <f t="shared" si="2011"/>
        <v>796</v>
      </c>
      <c r="BZ1060">
        <f t="shared" si="2012"/>
        <v>789</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110749</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7"/>
        <v>0</v>
      </c>
      <c r="AN1061" s="143">
        <v>789</v>
      </c>
      <c r="AO1061" s="171">
        <f t="shared" si="1992"/>
        <v>0</v>
      </c>
      <c r="AP1061" s="174">
        <v>6</v>
      </c>
      <c r="AQ1061" s="173">
        <f t="shared" si="1993"/>
        <v>16218</v>
      </c>
      <c r="AR1061" s="143">
        <v>8163008</v>
      </c>
      <c r="AS1061" s="171">
        <f t="shared" si="1994"/>
        <v>0</v>
      </c>
      <c r="AT1061" s="143">
        <v>13742</v>
      </c>
      <c r="AU1061" s="171">
        <f t="shared" si="1995"/>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6"/>
        <v>104620</v>
      </c>
      <c r="BX1061" s="167">
        <f t="shared" si="2010"/>
        <v>44885</v>
      </c>
      <c r="BY1061">
        <f t="shared" si="2011"/>
        <v>796</v>
      </c>
      <c r="BZ1061">
        <f t="shared" si="2012"/>
        <v>789</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110938</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7"/>
        <v>0</v>
      </c>
      <c r="AN1062" s="143">
        <v>789</v>
      </c>
      <c r="AO1062" s="171">
        <f t="shared" si="1992"/>
        <v>0</v>
      </c>
      <c r="AP1062" s="174">
        <v>6</v>
      </c>
      <c r="AQ1062" s="173">
        <f t="shared" si="1993"/>
        <v>11895</v>
      </c>
      <c r="AR1062" s="143">
        <v>8174903</v>
      </c>
      <c r="AS1062" s="171">
        <f t="shared" si="1994"/>
        <v>0</v>
      </c>
      <c r="AT1062" s="143">
        <v>13742</v>
      </c>
      <c r="AU1062" s="171">
        <f t="shared" si="1995"/>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6"/>
        <v>117866</v>
      </c>
      <c r="BX1062" s="167">
        <f t="shared" si="2010"/>
        <v>44886</v>
      </c>
      <c r="BY1062">
        <f t="shared" si="2011"/>
        <v>796</v>
      </c>
      <c r="BZ1062">
        <f t="shared" si="2012"/>
        <v>789</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+AH1063+AN1063+AT1063</f>
        <v>111232</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+AN1063-AN1062</f>
        <v>0</v>
      </c>
      <c r="AN1063" s="143">
        <v>789</v>
      </c>
      <c r="AO1063" s="171">
        <f t="shared" si="1992"/>
        <v>0</v>
      </c>
      <c r="AP1063" s="174">
        <v>6</v>
      </c>
      <c r="AQ1063" s="173">
        <f t="shared" si="1993"/>
        <v>18169</v>
      </c>
      <c r="AR1063" s="143">
        <v>8193072</v>
      </c>
      <c r="AS1063" s="171">
        <f t="shared" si="1994"/>
        <v>0</v>
      </c>
      <c r="AT1063" s="143">
        <v>13742</v>
      </c>
      <c r="AU1063" s="171">
        <f t="shared" si="1995"/>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6"/>
        <v>103945</v>
      </c>
      <c r="BX1063" s="167">
        <f t="shared" si="2010"/>
        <v>44887</v>
      </c>
      <c r="BY1063">
        <f t="shared" si="2011"/>
        <v>796</v>
      </c>
      <c r="BZ1063">
        <f>+AN1063</f>
        <v>789</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111543</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+AN1064-AN1063</f>
        <v>0</v>
      </c>
      <c r="AN1064" s="143">
        <v>789</v>
      </c>
      <c r="AO1064" s="171">
        <f t="shared" si="1992"/>
        <v>0</v>
      </c>
      <c r="AP1064" s="174">
        <v>6</v>
      </c>
      <c r="AQ1064" s="173">
        <f t="shared" si="1993"/>
        <v>17883</v>
      </c>
      <c r="AR1064" s="143">
        <v>8210955</v>
      </c>
      <c r="AS1064" s="171">
        <f t="shared" si="1994"/>
        <v>0</v>
      </c>
      <c r="AT1064" s="143">
        <v>13742</v>
      </c>
      <c r="AU1064" s="171">
        <f t="shared" si="1995"/>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6"/>
        <v>117304</v>
      </c>
      <c r="BX1064" s="167">
        <f t="shared" si="2010"/>
        <v>44888</v>
      </c>
      <c r="BY1064">
        <f t="shared" si="2011"/>
        <v>796</v>
      </c>
      <c r="BZ1064">
        <f t="shared" si="2012"/>
        <v>789</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111869</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7"/>
        <v>0</v>
      </c>
      <c r="AN1065" s="143">
        <v>789</v>
      </c>
      <c r="AO1065" s="171">
        <f t="shared" si="1992"/>
        <v>0</v>
      </c>
      <c r="AP1065" s="174">
        <v>6</v>
      </c>
      <c r="AQ1065" s="173">
        <f t="shared" si="1993"/>
        <v>16040</v>
      </c>
      <c r="AR1065" s="143">
        <v>8226995</v>
      </c>
      <c r="AS1065" s="171">
        <f t="shared" si="1994"/>
        <v>0</v>
      </c>
      <c r="AT1065" s="143">
        <v>13742</v>
      </c>
      <c r="AU1065" s="171">
        <f t="shared" si="1995"/>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6"/>
        <v>105714</v>
      </c>
      <c r="BX1065" s="167">
        <f t="shared" si="2010"/>
        <v>44889</v>
      </c>
      <c r="BY1065">
        <f t="shared" si="2011"/>
        <v>796</v>
      </c>
      <c r="BZ1065">
        <f t="shared" si="2012"/>
        <v>789</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112170</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7"/>
        <v>0</v>
      </c>
      <c r="AN1066" s="143">
        <v>789</v>
      </c>
      <c r="AO1066" s="171">
        <f t="shared" si="1992"/>
        <v>0</v>
      </c>
      <c r="AP1066" s="174">
        <v>6</v>
      </c>
      <c r="AQ1066" s="173">
        <f t="shared" si="1993"/>
        <v>14183</v>
      </c>
      <c r="AR1066" s="143">
        <v>8241178</v>
      </c>
      <c r="AS1066" s="171">
        <f t="shared" si="1994"/>
        <v>0</v>
      </c>
      <c r="AT1066" s="143">
        <v>13742</v>
      </c>
      <c r="AU1066" s="171">
        <f t="shared" si="1995"/>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6"/>
        <v>118814</v>
      </c>
      <c r="BX1066" s="167">
        <f t="shared" si="2010"/>
        <v>44890</v>
      </c>
      <c r="BY1066">
        <f t="shared" si="2011"/>
        <v>796</v>
      </c>
      <c r="BZ1066">
        <f t="shared" si="2012"/>
        <v>789</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112519</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7"/>
        <v>0</v>
      </c>
      <c r="AN1067" s="143">
        <v>789</v>
      </c>
      <c r="AO1067" s="171">
        <f t="shared" si="1992"/>
        <v>0</v>
      </c>
      <c r="AP1067" s="174">
        <v>6</v>
      </c>
      <c r="AQ1067" s="173">
        <f t="shared" si="1993"/>
        <v>13245</v>
      </c>
      <c r="AR1067" s="143">
        <v>8254423</v>
      </c>
      <c r="AS1067" s="171">
        <f t="shared" si="1994"/>
        <v>0</v>
      </c>
      <c r="AT1067" s="143">
        <v>13742</v>
      </c>
      <c r="AU1067" s="171">
        <f t="shared" si="1995"/>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6"/>
        <v>104853</v>
      </c>
      <c r="BX1067" s="167">
        <f t="shared" si="2010"/>
        <v>44891</v>
      </c>
      <c r="BY1067">
        <f t="shared" si="2011"/>
        <v>797</v>
      </c>
      <c r="BZ1067">
        <f t="shared" si="2012"/>
        <v>789</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 si="2032">+A1068</f>
        <v>44892</v>
      </c>
      <c r="AA1068" s="210">
        <f t="shared" si="1984"/>
        <v>8724915</v>
      </c>
      <c r="AB1068" s="210">
        <f t="shared" si="1985"/>
        <v>112758</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7"/>
        <v>0</v>
      </c>
      <c r="AN1068" s="143">
        <v>789</v>
      </c>
      <c r="AO1068" s="171">
        <f t="shared" si="1992"/>
        <v>0</v>
      </c>
      <c r="AP1068" s="174">
        <v>6</v>
      </c>
      <c r="AQ1068" s="173">
        <f t="shared" si="1993"/>
        <v>13297</v>
      </c>
      <c r="AR1068" s="143">
        <v>8267720</v>
      </c>
      <c r="AS1068" s="171">
        <f t="shared" si="1994"/>
        <v>0</v>
      </c>
      <c r="AT1068" s="143">
        <v>13742</v>
      </c>
      <c r="AU1068" s="171">
        <f t="shared" si="1995"/>
        <v>25</v>
      </c>
      <c r="AV1068" s="175">
        <v>14235</v>
      </c>
      <c r="AW1068" s="217">
        <f t="shared" si="1836"/>
        <v>907</v>
      </c>
      <c r="AX1068" s="216">
        <f t="shared" ref="AX106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6"/>
        <v>118269</v>
      </c>
      <c r="BX1068" s="167">
        <f t="shared" si="2010"/>
        <v>44892</v>
      </c>
      <c r="BY1068">
        <f t="shared" si="2011"/>
        <v>797</v>
      </c>
      <c r="BZ1068">
        <f t="shared" si="2012"/>
        <v>789</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v>44893</v>
      </c>
      <c r="B1069" s="219">
        <v>63</v>
      </c>
      <c r="C1069" s="142">
        <f t="shared" ref="C1069" si="2034">+B1069+C1068</f>
        <v>27494</v>
      </c>
      <c r="D1069" s="261">
        <f t="shared" ref="D1069" si="2035">+C1069-F1069</f>
        <v>777</v>
      </c>
      <c r="E1069" s="135">
        <v>0</v>
      </c>
      <c r="F1069" s="135">
        <v>26717</v>
      </c>
      <c r="G1069" s="135">
        <v>0</v>
      </c>
      <c r="H1069" s="123"/>
      <c r="I1069" s="135">
        <v>0</v>
      </c>
      <c r="J1069" s="123"/>
      <c r="K1069" s="41">
        <v>0</v>
      </c>
      <c r="L1069" s="134">
        <v>35021</v>
      </c>
      <c r="M1069" s="219">
        <v>161</v>
      </c>
      <c r="N1069" s="123"/>
      <c r="O1069" s="123"/>
      <c r="P1069" s="135">
        <v>951</v>
      </c>
      <c r="Q1069" s="135">
        <v>7</v>
      </c>
      <c r="R1069" s="123"/>
      <c r="S1069" s="123"/>
      <c r="T1069" s="135">
        <v>14435</v>
      </c>
      <c r="U1069" s="135">
        <v>148</v>
      </c>
      <c r="V1069" s="123"/>
      <c r="W1069" s="41">
        <v>362122</v>
      </c>
      <c r="X1069" s="136">
        <v>1698</v>
      </c>
      <c r="Y1069" s="4">
        <f t="shared" si="1835"/>
        <v>881</v>
      </c>
      <c r="Z1069" s="74">
        <f t="shared" ref="Z1069" si="2036">+A1069</f>
        <v>44893</v>
      </c>
      <c r="AA1069" s="210">
        <f t="shared" si="1984"/>
        <v>8736493</v>
      </c>
      <c r="AB1069" s="210">
        <f t="shared" si="1985"/>
        <v>113002</v>
      </c>
      <c r="AC1069" s="211">
        <f t="shared" si="1986"/>
        <v>25000</v>
      </c>
      <c r="AD1069" s="170">
        <f t="shared" ref="AD1069" si="2037">+AF1069-AF1068</f>
        <v>925</v>
      </c>
      <c r="AE1069" s="222">
        <f t="shared" ref="AE1069" si="2038">+AE1068+AD1069</f>
        <v>456118</v>
      </c>
      <c r="AF1069" s="143">
        <v>457323</v>
      </c>
      <c r="AG1069" s="171">
        <f t="shared" ref="AG1069" si="2039">+AH1069-AH1068</f>
        <v>244</v>
      </c>
      <c r="AH1069" s="143">
        <v>98471</v>
      </c>
      <c r="AI1069" s="171">
        <f t="shared" ref="AI1069" si="2040">+AJ1069-AJ1068</f>
        <v>26</v>
      </c>
      <c r="AJ1069" s="172">
        <v>10718</v>
      </c>
      <c r="AK1069" s="173">
        <f t="shared" ref="AK1069" si="2041">+AL1069-AL1068</f>
        <v>2</v>
      </c>
      <c r="AL1069" s="143">
        <v>799</v>
      </c>
      <c r="AM1069" s="173">
        <f t="shared" ref="AM1069" si="2042">+AN1069-AN1068</f>
        <v>0</v>
      </c>
      <c r="AN1069" s="143">
        <v>789</v>
      </c>
      <c r="AO1069" s="171">
        <f t="shared" ref="AO1069" si="2043">+AP1069-AP1068</f>
        <v>0</v>
      </c>
      <c r="AP1069" s="174">
        <v>6</v>
      </c>
      <c r="AQ1069" s="173">
        <f t="shared" ref="AQ1069" si="2044">+AR1069-AR1068</f>
        <v>10651</v>
      </c>
      <c r="AR1069" s="143">
        <v>8278371</v>
      </c>
      <c r="AS1069" s="171">
        <f t="shared" ref="AS1069" si="2045">+AT1069-AT1068</f>
        <v>0</v>
      </c>
      <c r="AT1069" s="143">
        <v>13742</v>
      </c>
      <c r="AU1069" s="171">
        <f t="shared" ref="AU1069" si="2046">+AV1069-AV1068</f>
        <v>41</v>
      </c>
      <c r="AV1069" s="175">
        <v>14276</v>
      </c>
      <c r="AW1069" s="217">
        <f t="shared" si="1836"/>
        <v>908</v>
      </c>
      <c r="AX1069" s="216">
        <f t="shared" ref="AX1069" si="2047">+A1069</f>
        <v>44893</v>
      </c>
      <c r="AY1069" s="5">
        <v>957</v>
      </c>
      <c r="AZ1069" s="217">
        <f t="shared" ref="AZ1069" si="2048">+AZ1068+AY1069</f>
        <v>9680</v>
      </c>
      <c r="BA1069" s="217">
        <f t="shared" si="1840"/>
        <v>474</v>
      </c>
      <c r="BB1069" s="119">
        <v>19</v>
      </c>
      <c r="BC1069" s="26">
        <f t="shared" ref="BC1069" si="2049">+BC1068+BB1069</f>
        <v>2389</v>
      </c>
      <c r="BD1069" s="217">
        <f t="shared" si="1842"/>
        <v>509</v>
      </c>
      <c r="BE1069" s="209">
        <f t="shared" ref="BE1069" si="2050">+Z1069</f>
        <v>44893</v>
      </c>
      <c r="BF1069" s="120">
        <f t="shared" ref="BF1069" si="2051">+B1069</f>
        <v>63</v>
      </c>
      <c r="BG1069" s="120">
        <f t="shared" ref="BG1069" si="2052">+BI1069</f>
        <v>27494</v>
      </c>
      <c r="BH1069" s="209">
        <f t="shared" ref="BH1069" si="2053">+A1069</f>
        <v>44893</v>
      </c>
      <c r="BI1069" s="120">
        <f t="shared" ref="BI1069" si="2054">+C1069</f>
        <v>27494</v>
      </c>
      <c r="BJ1069" s="1">
        <f t="shared" ref="BJ1069" si="2055">+BE1069</f>
        <v>44893</v>
      </c>
      <c r="BK1069">
        <f t="shared" ref="BK1069" si="2056">+BM1069-BL1069</f>
        <v>34860</v>
      </c>
      <c r="BL1069">
        <f t="shared" ref="BL1069" si="2057">+M1069</f>
        <v>161</v>
      </c>
      <c r="BM1069">
        <f t="shared" ref="BM1069" si="2058">+L1069</f>
        <v>35021</v>
      </c>
      <c r="BN1069" s="1">
        <f t="shared" ref="BN1069" si="2059">+BJ1069</f>
        <v>44893</v>
      </c>
      <c r="BO1069">
        <f t="shared" ref="BO1069" si="2060">+BO1065+BM1069</f>
        <v>349235</v>
      </c>
      <c r="BP1069">
        <f t="shared" ref="BP1069" si="2061">+BP1065+BL1069</f>
        <v>13332</v>
      </c>
      <c r="BQ1069" s="167">
        <f t="shared" ref="BQ1069" si="2062">+A1069</f>
        <v>44893</v>
      </c>
      <c r="BR1069">
        <f t="shared" ref="BR1069" si="2063">+AF1069</f>
        <v>457323</v>
      </c>
      <c r="BS1069">
        <f t="shared" ref="BS1069" si="2064">+AH1069</f>
        <v>98471</v>
      </c>
      <c r="BT1069">
        <f t="shared" ref="BT1069" si="2065">+AJ1069</f>
        <v>10718</v>
      </c>
      <c r="BU1069">
        <v>15</v>
      </c>
      <c r="BV1069">
        <f t="shared" ref="BV1069" si="2066">+AD1069</f>
        <v>925</v>
      </c>
      <c r="BW1069">
        <f t="shared" ref="BW1069" si="2067">+BW1065+BV1069</f>
        <v>106639</v>
      </c>
      <c r="BX1069" s="167">
        <f t="shared" ref="BX1069" si="2068">+A1069</f>
        <v>44893</v>
      </c>
      <c r="BY1069">
        <f t="shared" ref="BY1069" si="2069">+AL1069</f>
        <v>799</v>
      </c>
      <c r="BZ1069">
        <f t="shared" ref="BZ1069" si="2070">+AN1069</f>
        <v>789</v>
      </c>
      <c r="CA1069">
        <f t="shared" ref="CA1069" si="2071">+AP1069</f>
        <v>6</v>
      </c>
      <c r="CB1069" s="167">
        <f t="shared" ref="CB1069" si="2072">+A1069</f>
        <v>44893</v>
      </c>
      <c r="CC1069">
        <f t="shared" ref="CC1069" si="2073">+AR1069</f>
        <v>8278371</v>
      </c>
      <c r="CD1069">
        <f t="shared" ref="CD1069" si="2074">+AT1069</f>
        <v>13742</v>
      </c>
      <c r="CE1069">
        <f t="shared" ref="CE1069" si="2075">+AV1069</f>
        <v>14276</v>
      </c>
      <c r="CF1069" s="167">
        <f t="shared" ref="CF1069" si="2076">+A1069</f>
        <v>44893</v>
      </c>
      <c r="CG1069">
        <f t="shared" ref="CG1069" si="2077">+AQ1069</f>
        <v>10651</v>
      </c>
      <c r="CH1069">
        <f t="shared" ref="CH1069" si="2078">+AU1069</f>
        <v>41</v>
      </c>
      <c r="CI1069" s="167">
        <f t="shared" ref="CI1069" si="2079">+A1069</f>
        <v>44893</v>
      </c>
      <c r="CJ1069">
        <f t="shared" ref="CJ1069" si="2080">+AD1069</f>
        <v>925</v>
      </c>
      <c r="CK1069">
        <f t="shared" ref="CK1069" si="2081">+AG1069</f>
        <v>244</v>
      </c>
      <c r="CL1069" s="167">
        <f t="shared" ref="CL1069" si="2082">+A1069</f>
        <v>44893</v>
      </c>
      <c r="CM1069">
        <f t="shared" ref="CM1069" si="2083">+AI1069</f>
        <v>26</v>
      </c>
      <c r="CN1069" s="1">
        <f t="shared" ref="CN1069" si="2084">+Z1069</f>
        <v>44893</v>
      </c>
      <c r="CO1069" s="253">
        <f t="shared" ref="CO1069" si="2085">+AD1069</f>
        <v>925</v>
      </c>
      <c r="CP1069" s="1">
        <f t="shared" ref="CP1069" si="2086">+Z1069</f>
        <v>44893</v>
      </c>
      <c r="CQ1069" s="254">
        <f t="shared" ref="CQ1069" si="2087">+AI1069</f>
        <v>26</v>
      </c>
      <c r="CR1069" s="167">
        <f t="shared" ref="CR1069" si="2088">+A1069</f>
        <v>44893</v>
      </c>
      <c r="CS1069">
        <f t="shared" ref="CS1069" si="2089">+AQ1069</f>
        <v>10651</v>
      </c>
      <c r="CT1069">
        <f t="shared" ref="CT1069" si="2090">+AU1069</f>
        <v>41</v>
      </c>
      <c r="CU1069">
        <f t="shared" ref="CU1069" si="2091">+AS1069</f>
        <v>0</v>
      </c>
    </row>
    <row r="1070" spans="1:99" ht="18" customHeight="1" x14ac:dyDescent="0.55000000000000004">
      <c r="A1070" s="167">
        <v>44894</v>
      </c>
      <c r="B1070" s="219">
        <v>52</v>
      </c>
      <c r="C1070" s="142">
        <f t="shared" ref="C1070" si="2092">+B1070+C1069</f>
        <v>27546</v>
      </c>
      <c r="D1070" s="261">
        <f t="shared" ref="D1070" si="2093">+C1070-F1070</f>
        <v>765</v>
      </c>
      <c r="E1070" s="135">
        <v>0</v>
      </c>
      <c r="F1070" s="135">
        <v>26781</v>
      </c>
      <c r="G1070" s="135">
        <v>0</v>
      </c>
      <c r="H1070" s="123"/>
      <c r="I1070" s="135">
        <v>0</v>
      </c>
      <c r="J1070" s="123"/>
      <c r="K1070" s="41">
        <v>0</v>
      </c>
      <c r="L1070" s="134">
        <v>33540</v>
      </c>
      <c r="M1070" s="219">
        <v>164</v>
      </c>
      <c r="N1070" s="123"/>
      <c r="O1070" s="123"/>
      <c r="P1070" s="135">
        <v>933</v>
      </c>
      <c r="Q1070" s="135">
        <v>4</v>
      </c>
      <c r="R1070" s="123"/>
      <c r="S1070" s="123"/>
      <c r="T1070" s="135">
        <v>17867</v>
      </c>
      <c r="U1070" s="135">
        <v>150</v>
      </c>
      <c r="V1070" s="123"/>
      <c r="W1070" s="41">
        <v>376862</v>
      </c>
      <c r="X1070" s="136">
        <v>1708</v>
      </c>
      <c r="Y1070" s="4">
        <f t="shared" si="1835"/>
        <v>882</v>
      </c>
      <c r="Z1070" s="74">
        <f t="shared" ref="Z1070" si="2094">+A1070</f>
        <v>44894</v>
      </c>
      <c r="AA1070" s="210">
        <f t="shared" ref="AA1070" si="2095">+AF1070+AL1070+AR1070</f>
        <v>8754720</v>
      </c>
      <c r="AB1070" s="210">
        <f t="shared" ref="AB1070" si="2096">+AH1070+AN1070+AT1070</f>
        <v>113269</v>
      </c>
      <c r="AC1070" s="211">
        <f t="shared" ref="AC1070" si="2097">+AJ1070+AP1070+AV1070</f>
        <v>25034</v>
      </c>
      <c r="AD1070" s="170">
        <f t="shared" ref="AD1070" si="2098">+AF1070-AF1069</f>
        <v>945</v>
      </c>
      <c r="AE1070" s="222">
        <f t="shared" ref="AE1070" si="2099">+AE1069+AD1070</f>
        <v>457063</v>
      </c>
      <c r="AF1070" s="143">
        <v>458268</v>
      </c>
      <c r="AG1070" s="171">
        <f t="shared" ref="AG1070" si="2100">+AH1070-AH1069</f>
        <v>267</v>
      </c>
      <c r="AH1070" s="143">
        <v>98738</v>
      </c>
      <c r="AI1070" s="171">
        <f t="shared" ref="AI1070" si="2101">+AJ1070-AJ1069</f>
        <v>13</v>
      </c>
      <c r="AJ1070" s="172">
        <v>10731</v>
      </c>
      <c r="AK1070" s="173">
        <f t="shared" ref="AK1070" si="2102">+AL1070-AL1069</f>
        <v>1</v>
      </c>
      <c r="AL1070" s="143">
        <v>800</v>
      </c>
      <c r="AM1070" s="173">
        <f t="shared" ref="AM1070" si="2103">+AN1070-AN1069</f>
        <v>0</v>
      </c>
      <c r="AN1070" s="143">
        <v>789</v>
      </c>
      <c r="AO1070" s="171">
        <f t="shared" ref="AO1070" si="2104">+AP1070-AP1069</f>
        <v>0</v>
      </c>
      <c r="AP1070" s="174">
        <v>6</v>
      </c>
      <c r="AQ1070" s="173">
        <f t="shared" ref="AQ1070" si="2105">+AR1070-AR1069</f>
        <v>17281</v>
      </c>
      <c r="AR1070" s="143">
        <v>8295652</v>
      </c>
      <c r="AS1070" s="171">
        <f t="shared" ref="AS1070" si="2106">+AT1070-AT1069</f>
        <v>0</v>
      </c>
      <c r="AT1070" s="143">
        <v>13742</v>
      </c>
      <c r="AU1070" s="171">
        <f t="shared" ref="AU1070" si="2107">+AV1070-AV1069</f>
        <v>21</v>
      </c>
      <c r="AV1070" s="175">
        <v>14297</v>
      </c>
      <c r="AW1070" s="217">
        <f t="shared" si="1836"/>
        <v>909</v>
      </c>
      <c r="AX1070" s="216">
        <f t="shared" ref="AX1070" si="2108">+A1070</f>
        <v>44894</v>
      </c>
      <c r="AY1070" s="5">
        <v>1282</v>
      </c>
      <c r="AZ1070" s="217">
        <f t="shared" ref="AZ1070" si="2109">+AZ1069+AY1070</f>
        <v>10962</v>
      </c>
      <c r="BA1070" s="217">
        <f t="shared" si="1840"/>
        <v>475</v>
      </c>
      <c r="BB1070" s="119">
        <v>17</v>
      </c>
      <c r="BC1070" s="26">
        <f t="shared" ref="BC1070" si="2110">+BC1069+BB1070</f>
        <v>2406</v>
      </c>
      <c r="BD1070" s="217">
        <f t="shared" si="1842"/>
        <v>510</v>
      </c>
      <c r="BE1070" s="209">
        <f t="shared" ref="BE1070" si="2111">+Z1070</f>
        <v>44894</v>
      </c>
      <c r="BF1070" s="120">
        <f t="shared" ref="BF1070" si="2112">+B1070</f>
        <v>52</v>
      </c>
      <c r="BG1070" s="120">
        <f t="shared" ref="BG1070" si="2113">+BI1070</f>
        <v>27546</v>
      </c>
      <c r="BH1070" s="209">
        <f t="shared" ref="BH1070" si="2114">+A1070</f>
        <v>44894</v>
      </c>
      <c r="BI1070" s="120">
        <f t="shared" ref="BI1070" si="2115">+C1070</f>
        <v>27546</v>
      </c>
      <c r="BJ1070" s="1">
        <f t="shared" ref="BJ1070" si="2116">+BE1070</f>
        <v>44894</v>
      </c>
      <c r="BK1070">
        <f t="shared" ref="BK1070" si="2117">+BM1070-BL1070</f>
        <v>33376</v>
      </c>
      <c r="BL1070">
        <f t="shared" ref="BL1070" si="2118">+M1070</f>
        <v>164</v>
      </c>
      <c r="BM1070">
        <f t="shared" ref="BM1070" si="2119">+L1070</f>
        <v>33540</v>
      </c>
      <c r="BN1070" s="1">
        <f t="shared" ref="BN1070" si="2120">+BJ1070</f>
        <v>44894</v>
      </c>
      <c r="BO1070">
        <f t="shared" ref="BO1070" si="2121">+BO1066+BM1070</f>
        <v>347509</v>
      </c>
      <c r="BP1070">
        <f t="shared" ref="BP1070" si="2122">+BP1066+BL1070</f>
        <v>13676</v>
      </c>
      <c r="BQ1070" s="167">
        <f t="shared" ref="BQ1070" si="2123">+A1070</f>
        <v>44894</v>
      </c>
      <c r="BR1070">
        <f t="shared" ref="BR1070" si="2124">+AF1070</f>
        <v>458268</v>
      </c>
      <c r="BS1070">
        <f t="shared" ref="BS1070" si="2125">+AH1070</f>
        <v>98738</v>
      </c>
      <c r="BT1070">
        <f t="shared" ref="BT1070" si="2126">+AJ1070</f>
        <v>10731</v>
      </c>
      <c r="BU1070">
        <v>15</v>
      </c>
      <c r="BV1070">
        <f t="shared" ref="BV1070" si="2127">+AD1070</f>
        <v>945</v>
      </c>
      <c r="BW1070">
        <f t="shared" ref="BW1070" si="2128">+BW1066+BV1070</f>
        <v>119759</v>
      </c>
      <c r="BX1070" s="167">
        <f t="shared" ref="BX1070" si="2129">+A1070</f>
        <v>44894</v>
      </c>
      <c r="BY1070">
        <f t="shared" ref="BY1070" si="2130">+AL1070</f>
        <v>800</v>
      </c>
      <c r="BZ1070">
        <f t="shared" ref="BZ1070" si="2131">+AN1070</f>
        <v>789</v>
      </c>
      <c r="CA1070">
        <f t="shared" ref="CA1070" si="2132">+AP1070</f>
        <v>6</v>
      </c>
      <c r="CB1070" s="167">
        <f t="shared" ref="CB1070" si="2133">+A1070</f>
        <v>44894</v>
      </c>
      <c r="CC1070">
        <f t="shared" ref="CC1070" si="2134">+AR1070</f>
        <v>8295652</v>
      </c>
      <c r="CD1070">
        <f t="shared" ref="CD1070" si="2135">+AT1070</f>
        <v>13742</v>
      </c>
      <c r="CE1070">
        <f t="shared" ref="CE1070" si="2136">+AV1070</f>
        <v>14297</v>
      </c>
      <c r="CF1070" s="167">
        <f t="shared" ref="CF1070" si="2137">+A1070</f>
        <v>44894</v>
      </c>
      <c r="CG1070">
        <f t="shared" ref="CG1070" si="2138">+AQ1070</f>
        <v>17281</v>
      </c>
      <c r="CH1070">
        <f t="shared" ref="CH1070" si="2139">+AU1070</f>
        <v>21</v>
      </c>
      <c r="CI1070" s="167">
        <f t="shared" ref="CI1070" si="2140">+A1070</f>
        <v>44894</v>
      </c>
      <c r="CJ1070">
        <f t="shared" ref="CJ1070" si="2141">+AD1070</f>
        <v>945</v>
      </c>
      <c r="CK1070">
        <f t="shared" ref="CK1070" si="2142">+AG1070</f>
        <v>267</v>
      </c>
      <c r="CL1070" s="167">
        <f t="shared" ref="CL1070" si="2143">+A1070</f>
        <v>44894</v>
      </c>
      <c r="CM1070">
        <f t="shared" ref="CM1070" si="2144">+AI1070</f>
        <v>13</v>
      </c>
      <c r="CN1070" s="1">
        <f t="shared" ref="CN1070" si="2145">+Z1070</f>
        <v>44894</v>
      </c>
      <c r="CO1070" s="253">
        <f t="shared" ref="CO1070" si="2146">+AD1070</f>
        <v>945</v>
      </c>
      <c r="CP1070" s="1">
        <f t="shared" ref="CP1070" si="2147">+Z1070</f>
        <v>44894</v>
      </c>
      <c r="CQ1070" s="254">
        <f t="shared" ref="CQ1070" si="2148">+AI1070</f>
        <v>13</v>
      </c>
      <c r="CR1070" s="167">
        <f t="shared" ref="CR1070" si="2149">+A1070</f>
        <v>44894</v>
      </c>
      <c r="CS1070">
        <f t="shared" ref="CS1070" si="2150">+AQ1070</f>
        <v>17281</v>
      </c>
      <c r="CT1070">
        <f t="shared" ref="CT1070" si="2151">+AU1070</f>
        <v>21</v>
      </c>
      <c r="CU1070">
        <f t="shared" ref="CU1070" si="2152">+AS1070</f>
        <v>0</v>
      </c>
    </row>
    <row r="1071" spans="1:99" ht="18" customHeight="1" x14ac:dyDescent="0.55000000000000004">
      <c r="A1071" s="167">
        <v>44895</v>
      </c>
      <c r="B1071" s="219">
        <v>70</v>
      </c>
      <c r="C1071" s="142">
        <f t="shared" ref="C1071" si="2153">+B1071+C1070</f>
        <v>27616</v>
      </c>
      <c r="D1071" s="261">
        <f t="shared" ref="D1071" si="2154">+C1071-F1071</f>
        <v>776</v>
      </c>
      <c r="E1071" s="135">
        <v>0</v>
      </c>
      <c r="F1071" s="135">
        <v>26840</v>
      </c>
      <c r="G1071" s="135">
        <v>0</v>
      </c>
      <c r="H1071" s="123"/>
      <c r="I1071" s="135">
        <v>0</v>
      </c>
      <c r="J1071" s="123"/>
      <c r="K1071" s="41">
        <v>0</v>
      </c>
      <c r="L1071" s="134">
        <v>31911</v>
      </c>
      <c r="M1071" s="219">
        <v>191</v>
      </c>
      <c r="N1071" s="123"/>
      <c r="O1071" s="123"/>
      <c r="P1071" s="135">
        <v>861</v>
      </c>
      <c r="Q1071" s="135">
        <v>3</v>
      </c>
      <c r="R1071" s="123"/>
      <c r="S1071" s="123"/>
      <c r="T1071" s="135">
        <v>19445</v>
      </c>
      <c r="U1071" s="135">
        <v>140</v>
      </c>
      <c r="V1071" s="123"/>
      <c r="W1071" s="41">
        <v>388467</v>
      </c>
      <c r="X1071" s="136">
        <v>1756</v>
      </c>
      <c r="Y1071" s="4">
        <f t="shared" si="1835"/>
        <v>883</v>
      </c>
      <c r="Z1071" s="74">
        <f t="shared" ref="Z1071" si="2155">+A1071</f>
        <v>44895</v>
      </c>
      <c r="AA1071" s="210">
        <f t="shared" ref="AA1071" si="2156">+AF1071+AL1071+AR1071</f>
        <v>8773617</v>
      </c>
      <c r="AB1071" s="210">
        <f t="shared" ref="AB1071" si="2157">+AH1071+AN1071+AT1071</f>
        <v>113630</v>
      </c>
      <c r="AC1071" s="211">
        <f t="shared" ref="AC1071" si="2158">+AJ1071+AP1071+AV1071</f>
        <v>25087</v>
      </c>
      <c r="AD1071" s="170">
        <f t="shared" ref="AD1071" si="2159">+AF1071-AF1070</f>
        <v>1177</v>
      </c>
      <c r="AE1071" s="222">
        <f t="shared" ref="AE1071" si="2160">+AE1070+AD1071</f>
        <v>458240</v>
      </c>
      <c r="AF1071" s="143">
        <v>459445</v>
      </c>
      <c r="AG1071" s="171">
        <f t="shared" ref="AG1071" si="2161">+AH1071-AH1070</f>
        <v>361</v>
      </c>
      <c r="AH1071" s="143">
        <v>99099</v>
      </c>
      <c r="AI1071" s="171">
        <f t="shared" ref="AI1071" si="2162">+AJ1071-AJ1070</f>
        <v>16</v>
      </c>
      <c r="AJ1071" s="172">
        <v>10747</v>
      </c>
      <c r="AK1071" s="173">
        <f t="shared" ref="AK1071" si="2163">+AL1071-AL1070</f>
        <v>6</v>
      </c>
      <c r="AL1071" s="143">
        <v>806</v>
      </c>
      <c r="AM1071" s="173">
        <f t="shared" ref="AM1071" si="2164">+AN1071-AN1070</f>
        <v>0</v>
      </c>
      <c r="AN1071" s="143">
        <v>789</v>
      </c>
      <c r="AO1071" s="171">
        <f t="shared" ref="AO1071" si="2165">+AP1071-AP1070</f>
        <v>0</v>
      </c>
      <c r="AP1071" s="174">
        <v>6</v>
      </c>
      <c r="AQ1071" s="173">
        <f t="shared" ref="AQ1071" si="2166">+AR1071-AR1070</f>
        <v>17714</v>
      </c>
      <c r="AR1071" s="143">
        <v>8313366</v>
      </c>
      <c r="AS1071" s="171">
        <f t="shared" ref="AS1071" si="2167">+AT1071-AT1070</f>
        <v>0</v>
      </c>
      <c r="AT1071" s="143">
        <v>13742</v>
      </c>
      <c r="AU1071" s="171">
        <f t="shared" ref="AU1071" si="2168">+AV1071-AV1070</f>
        <v>37</v>
      </c>
      <c r="AV1071" s="175">
        <v>14334</v>
      </c>
      <c r="AW1071" s="217">
        <f t="shared" si="1836"/>
        <v>910</v>
      </c>
      <c r="AX1071" s="216">
        <f t="shared" ref="AX1071" si="2169">+A1071</f>
        <v>44895</v>
      </c>
      <c r="AY1071" s="5">
        <v>1023</v>
      </c>
      <c r="AZ1071" s="217">
        <f t="shared" ref="AZ1071" si="2170">+AZ1070+AY1071</f>
        <v>11985</v>
      </c>
      <c r="BA1071" s="217">
        <f t="shared" si="1840"/>
        <v>473</v>
      </c>
      <c r="BB1071" s="119">
        <v>16</v>
      </c>
      <c r="BC1071" s="26">
        <f t="shared" ref="BC1071" si="2171">+BC1070+BB1071</f>
        <v>2422</v>
      </c>
      <c r="BD1071" s="217">
        <f t="shared" si="1842"/>
        <v>508</v>
      </c>
      <c r="BE1071" s="209">
        <f t="shared" ref="BE1071" si="2172">+Z1071</f>
        <v>44895</v>
      </c>
      <c r="BF1071" s="120">
        <f t="shared" ref="BF1071" si="2173">+B1071</f>
        <v>70</v>
      </c>
      <c r="BG1071" s="120">
        <f t="shared" ref="BG1071" si="2174">+BI1071</f>
        <v>27616</v>
      </c>
      <c r="BH1071" s="209">
        <f t="shared" ref="BH1071" si="2175">+A1071</f>
        <v>44895</v>
      </c>
      <c r="BI1071" s="120">
        <f t="shared" ref="BI1071" si="2176">+C1071</f>
        <v>27616</v>
      </c>
      <c r="BJ1071" s="1">
        <f t="shared" ref="BJ1071" si="2177">+BE1071</f>
        <v>44895</v>
      </c>
      <c r="BK1071">
        <f t="shared" ref="BK1071" si="2178">+BM1071-BL1071</f>
        <v>31720</v>
      </c>
      <c r="BL1071">
        <f t="shared" ref="BL1071" si="2179">+M1071</f>
        <v>191</v>
      </c>
      <c r="BM1071">
        <f t="shared" ref="BM1071" si="2180">+L1071</f>
        <v>31911</v>
      </c>
      <c r="BN1071" s="1">
        <f t="shared" ref="BN1071" si="2181">+BJ1071</f>
        <v>44895</v>
      </c>
      <c r="BO1071">
        <f t="shared" ref="BO1071" si="2182">+BO1067+BM1071</f>
        <v>360014</v>
      </c>
      <c r="BP1071">
        <f t="shared" ref="BP1071" si="2183">+BP1067+BL1071</f>
        <v>13713</v>
      </c>
      <c r="BQ1071" s="167">
        <f t="shared" ref="BQ1071" si="2184">+A1071</f>
        <v>44895</v>
      </c>
      <c r="BR1071">
        <f t="shared" ref="BR1071" si="2185">+AF1071</f>
        <v>459445</v>
      </c>
      <c r="BS1071">
        <f t="shared" ref="BS1071" si="2186">+AH1071</f>
        <v>99099</v>
      </c>
      <c r="BT1071">
        <f t="shared" ref="BT1071" si="2187">+AJ1071</f>
        <v>10747</v>
      </c>
      <c r="BU1071">
        <v>15</v>
      </c>
      <c r="BV1071">
        <f t="shared" ref="BV1071" si="2188">+AD1071</f>
        <v>1177</v>
      </c>
      <c r="BW1071">
        <f t="shared" ref="BW1071" si="2189">+BW1067+BV1071</f>
        <v>106030</v>
      </c>
      <c r="BX1071" s="167">
        <f t="shared" ref="BX1071" si="2190">+A1071</f>
        <v>44895</v>
      </c>
      <c r="BY1071">
        <f t="shared" ref="BY1071" si="2191">+AL1071</f>
        <v>806</v>
      </c>
      <c r="BZ1071">
        <f t="shared" ref="BZ1071" si="2192">+AN1071</f>
        <v>789</v>
      </c>
      <c r="CA1071">
        <f t="shared" ref="CA1071" si="2193">+AP1071</f>
        <v>6</v>
      </c>
      <c r="CB1071" s="167">
        <f t="shared" ref="CB1071" si="2194">+A1071</f>
        <v>44895</v>
      </c>
      <c r="CC1071">
        <f t="shared" ref="CC1071" si="2195">+AR1071</f>
        <v>8313366</v>
      </c>
      <c r="CD1071">
        <f t="shared" ref="CD1071" si="2196">+AT1071</f>
        <v>13742</v>
      </c>
      <c r="CE1071">
        <f t="shared" ref="CE1071" si="2197">+AV1071</f>
        <v>14334</v>
      </c>
      <c r="CF1071" s="167">
        <f t="shared" ref="CF1071" si="2198">+A1071</f>
        <v>44895</v>
      </c>
      <c r="CG1071">
        <f t="shared" ref="CG1071" si="2199">+AQ1071</f>
        <v>17714</v>
      </c>
      <c r="CH1071">
        <f t="shared" ref="CH1071" si="2200">+AU1071</f>
        <v>37</v>
      </c>
      <c r="CI1071" s="167">
        <f t="shared" ref="CI1071" si="2201">+A1071</f>
        <v>44895</v>
      </c>
      <c r="CJ1071">
        <f t="shared" ref="CJ1071" si="2202">+AD1071</f>
        <v>1177</v>
      </c>
      <c r="CK1071">
        <f t="shared" ref="CK1071" si="2203">+AG1071</f>
        <v>361</v>
      </c>
      <c r="CL1071" s="167">
        <f t="shared" ref="CL1071" si="2204">+A1071</f>
        <v>44895</v>
      </c>
      <c r="CM1071">
        <f t="shared" ref="CM1071" si="2205">+AI1071</f>
        <v>16</v>
      </c>
      <c r="CN1071" s="1">
        <f t="shared" ref="CN1071" si="2206">+Z1071</f>
        <v>44895</v>
      </c>
      <c r="CO1071" s="253">
        <f t="shared" ref="CO1071" si="2207">+AD1071</f>
        <v>1177</v>
      </c>
      <c r="CP1071" s="1">
        <f t="shared" ref="CP1071" si="2208">+Z1071</f>
        <v>44895</v>
      </c>
      <c r="CQ1071" s="254">
        <f t="shared" ref="CQ1071" si="2209">+AI1071</f>
        <v>16</v>
      </c>
      <c r="CR1071" s="167">
        <f t="shared" ref="CR1071" si="2210">+A1071</f>
        <v>44895</v>
      </c>
      <c r="CS1071">
        <f t="shared" ref="CS1071" si="2211">+AQ1071</f>
        <v>17714</v>
      </c>
      <c r="CT1071">
        <f t="shared" ref="CT1071" si="2212">+AU1071</f>
        <v>37</v>
      </c>
      <c r="CU1071">
        <f t="shared" ref="CU1071" si="2213">+AS1071</f>
        <v>0</v>
      </c>
    </row>
    <row r="1072" spans="1:99" ht="18" customHeight="1" x14ac:dyDescent="0.55000000000000004">
      <c r="A1072" s="167">
        <v>44896</v>
      </c>
      <c r="B1072" s="219">
        <v>45</v>
      </c>
      <c r="C1072" s="142">
        <f t="shared" ref="C1072" si="2214">+B1072+C1071</f>
        <v>27661</v>
      </c>
      <c r="D1072" s="261">
        <f t="shared" ref="D1072" si="2215">+C1072-F1072</f>
        <v>736</v>
      </c>
      <c r="E1072" s="135">
        <v>0</v>
      </c>
      <c r="F1072" s="135">
        <v>26925</v>
      </c>
      <c r="G1072" s="135">
        <v>0</v>
      </c>
      <c r="H1072" s="123"/>
      <c r="I1072" s="135">
        <v>0</v>
      </c>
      <c r="J1072" s="123"/>
      <c r="K1072" s="41">
        <v>0</v>
      </c>
      <c r="L1072" s="134">
        <v>30702</v>
      </c>
      <c r="M1072" s="219">
        <v>163</v>
      </c>
      <c r="N1072" s="123"/>
      <c r="O1072" s="123"/>
      <c r="P1072" s="135">
        <v>1094</v>
      </c>
      <c r="Q1072" s="135">
        <v>5</v>
      </c>
      <c r="R1072" s="123"/>
      <c r="S1072" s="123"/>
      <c r="T1072" s="135">
        <v>21981</v>
      </c>
      <c r="U1072" s="135">
        <v>153</v>
      </c>
      <c r="V1072" s="123"/>
      <c r="W1072" s="41">
        <v>396094</v>
      </c>
      <c r="X1072" s="136">
        <v>1761</v>
      </c>
      <c r="Y1072" s="4">
        <f t="shared" si="1835"/>
        <v>884</v>
      </c>
      <c r="Z1072" s="74">
        <f t="shared" ref="Z1072" si="2216">+A1072</f>
        <v>44896</v>
      </c>
      <c r="AA1072" s="210">
        <f t="shared" ref="AA1072:AA1075" si="2217">+AF1072+AL1072+AR1072</f>
        <v>8790364</v>
      </c>
      <c r="AB1072" s="210">
        <f t="shared" ref="AB1072:AB1075" si="2218">+AH1072+AN1072+AT1072</f>
        <v>113965</v>
      </c>
      <c r="AC1072" s="211">
        <f t="shared" ref="AC1072:AC1075" si="2219">+AJ1072+AP1072+AV1072</f>
        <v>25155</v>
      </c>
      <c r="AD1072" s="170">
        <f t="shared" ref="AD1072" si="2220">+AF1072-AF1071</f>
        <v>1103</v>
      </c>
      <c r="AE1072" s="222">
        <f t="shared" ref="AE1072" si="2221">+AE1071+AD1072</f>
        <v>459343</v>
      </c>
      <c r="AF1072" s="143">
        <v>460548</v>
      </c>
      <c r="AG1072" s="171">
        <f t="shared" ref="AG1072" si="2222">+AH1072-AH1071</f>
        <v>333</v>
      </c>
      <c r="AH1072" s="143">
        <v>99432</v>
      </c>
      <c r="AI1072" s="171">
        <f t="shared" ref="AI1072" si="2223">+AJ1072-AJ1071</f>
        <v>15</v>
      </c>
      <c r="AJ1072" s="172">
        <v>10762</v>
      </c>
      <c r="AK1072" s="173">
        <f t="shared" ref="AK1072" si="2224">+AL1072-AL1071</f>
        <v>2</v>
      </c>
      <c r="AL1072" s="143">
        <v>808</v>
      </c>
      <c r="AM1072" s="173">
        <f t="shared" ref="AM1072" si="2225">+AN1072-AN1071</f>
        <v>2</v>
      </c>
      <c r="AN1072" s="143">
        <v>791</v>
      </c>
      <c r="AO1072" s="171">
        <f t="shared" ref="AO1072" si="2226">+AP1072-AP1071</f>
        <v>0</v>
      </c>
      <c r="AP1072" s="174">
        <v>6</v>
      </c>
      <c r="AQ1072" s="173">
        <f t="shared" ref="AQ1072" si="2227">+AR1072-AR1071</f>
        <v>15642</v>
      </c>
      <c r="AR1072" s="143">
        <v>8329008</v>
      </c>
      <c r="AS1072" s="171">
        <f t="shared" ref="AS1072" si="2228">+AT1072-AT1071</f>
        <v>0</v>
      </c>
      <c r="AT1072" s="143">
        <v>13742</v>
      </c>
      <c r="AU1072" s="171">
        <f t="shared" ref="AU1072" si="2229">+AV1072-AV1071</f>
        <v>53</v>
      </c>
      <c r="AV1072" s="175">
        <v>14387</v>
      </c>
      <c r="AW1072" s="217">
        <f t="shared" si="1836"/>
        <v>911</v>
      </c>
      <c r="AX1072" s="216">
        <f t="shared" ref="AX1072" si="2230">+A1072</f>
        <v>44896</v>
      </c>
      <c r="AY1072" s="5">
        <v>942</v>
      </c>
      <c r="AZ1072" s="217">
        <f t="shared" ref="AZ1072" si="2231">+AZ1071+AY1072</f>
        <v>12927</v>
      </c>
      <c r="BA1072" s="217">
        <f t="shared" si="1840"/>
        <v>474</v>
      </c>
      <c r="BB1072" s="119">
        <v>18</v>
      </c>
      <c r="BC1072" s="26">
        <f t="shared" ref="BC1072" si="2232">+BC1071+BB1072</f>
        <v>2440</v>
      </c>
      <c r="BD1072" s="217">
        <f t="shared" si="1842"/>
        <v>509</v>
      </c>
      <c r="BE1072" s="209">
        <f t="shared" ref="BE1072" si="2233">+Z1072</f>
        <v>44896</v>
      </c>
      <c r="BF1072" s="120">
        <f t="shared" ref="BF1072" si="2234">+B1072</f>
        <v>45</v>
      </c>
      <c r="BG1072" s="120">
        <f t="shared" ref="BG1072" si="2235">+BI1072</f>
        <v>27661</v>
      </c>
      <c r="BH1072" s="209">
        <f t="shared" ref="BH1072" si="2236">+A1072</f>
        <v>44896</v>
      </c>
      <c r="BI1072" s="120">
        <f t="shared" ref="BI1072" si="2237">+C1072</f>
        <v>27661</v>
      </c>
      <c r="BJ1072" s="1">
        <f t="shared" ref="BJ1072" si="2238">+BE1072</f>
        <v>44896</v>
      </c>
      <c r="BK1072">
        <f t="shared" ref="BK1072" si="2239">+BM1072-BL1072</f>
        <v>30539</v>
      </c>
      <c r="BL1072">
        <f t="shared" ref="BL1072" si="2240">+M1072</f>
        <v>163</v>
      </c>
      <c r="BM1072">
        <f t="shared" ref="BM1072" si="2241">+L1072</f>
        <v>30702</v>
      </c>
      <c r="BN1072" s="1">
        <f t="shared" ref="BN1072" si="2242">+BJ1072</f>
        <v>44896</v>
      </c>
      <c r="BO1072">
        <f t="shared" ref="BO1072" si="2243">+BO1068+BM1072</f>
        <v>369410</v>
      </c>
      <c r="BP1072">
        <f t="shared" ref="BP1072" si="2244">+BP1068+BL1072</f>
        <v>13506</v>
      </c>
      <c r="BQ1072" s="167">
        <f t="shared" ref="BQ1072" si="2245">+A1072</f>
        <v>44896</v>
      </c>
      <c r="BR1072">
        <f t="shared" ref="BR1072" si="2246">+AF1072</f>
        <v>460548</v>
      </c>
      <c r="BS1072">
        <f t="shared" ref="BS1072" si="2247">+AH1072</f>
        <v>99432</v>
      </c>
      <c r="BT1072">
        <f t="shared" ref="BT1072" si="2248">+AJ1072</f>
        <v>10762</v>
      </c>
      <c r="BU1072">
        <v>15</v>
      </c>
      <c r="BV1072">
        <f t="shared" ref="BV1072" si="2249">+AD1072</f>
        <v>1103</v>
      </c>
      <c r="BW1072">
        <f t="shared" ref="BW1072" si="2250">+BW1068+BV1072</f>
        <v>119372</v>
      </c>
      <c r="BX1072" s="167">
        <f t="shared" ref="BX1072" si="2251">+A1072</f>
        <v>44896</v>
      </c>
      <c r="BY1072">
        <f t="shared" ref="BY1072" si="2252">+AL1072</f>
        <v>808</v>
      </c>
      <c r="BZ1072">
        <f t="shared" ref="BZ1072" si="2253">+AN1072</f>
        <v>791</v>
      </c>
      <c r="CA1072">
        <f t="shared" ref="CA1072" si="2254">+AP1072</f>
        <v>6</v>
      </c>
      <c r="CB1072" s="167">
        <f t="shared" ref="CB1072" si="2255">+A1072</f>
        <v>44896</v>
      </c>
      <c r="CC1072">
        <f t="shared" ref="CC1072" si="2256">+AR1072</f>
        <v>8329008</v>
      </c>
      <c r="CD1072">
        <f t="shared" ref="CD1072" si="2257">+AT1072</f>
        <v>13742</v>
      </c>
      <c r="CE1072">
        <f t="shared" ref="CE1072" si="2258">+AV1072</f>
        <v>14387</v>
      </c>
      <c r="CF1072" s="167">
        <f t="shared" ref="CF1072" si="2259">+A1072</f>
        <v>44896</v>
      </c>
      <c r="CG1072">
        <f t="shared" ref="CG1072" si="2260">+AQ1072</f>
        <v>15642</v>
      </c>
      <c r="CH1072">
        <f t="shared" ref="CH1072" si="2261">+AU1072</f>
        <v>53</v>
      </c>
      <c r="CI1072" s="167">
        <f t="shared" ref="CI1072" si="2262">+A1072</f>
        <v>44896</v>
      </c>
      <c r="CJ1072">
        <f t="shared" ref="CJ1072" si="2263">+AD1072</f>
        <v>1103</v>
      </c>
      <c r="CK1072">
        <f t="shared" ref="CK1072" si="2264">+AG1072</f>
        <v>333</v>
      </c>
      <c r="CL1072" s="167">
        <f t="shared" ref="CL1072" si="2265">+A1072</f>
        <v>44896</v>
      </c>
      <c r="CM1072">
        <f t="shared" ref="CM1072" si="2266">+AI1072</f>
        <v>15</v>
      </c>
      <c r="CN1072" s="1">
        <f t="shared" ref="CN1072" si="2267">+Z1072</f>
        <v>44896</v>
      </c>
      <c r="CO1072" s="253">
        <f t="shared" ref="CO1072" si="2268">+AD1072</f>
        <v>1103</v>
      </c>
      <c r="CP1072" s="1">
        <f t="shared" ref="CP1072" si="2269">+Z1072</f>
        <v>44896</v>
      </c>
      <c r="CQ1072" s="254">
        <f t="shared" ref="CQ1072" si="2270">+AI1072</f>
        <v>15</v>
      </c>
      <c r="CR1072" s="167">
        <f t="shared" ref="CR1072" si="2271">+A1072</f>
        <v>44896</v>
      </c>
      <c r="CS1072">
        <f t="shared" ref="CS1072" si="2272">+AQ1072</f>
        <v>15642</v>
      </c>
      <c r="CT1072">
        <f t="shared" ref="CT1072" si="2273">+AU1072</f>
        <v>53</v>
      </c>
      <c r="CU1072">
        <f t="shared" ref="CU1072" si="2274">+AS1072</f>
        <v>0</v>
      </c>
    </row>
    <row r="1073" spans="1:99" ht="18" customHeight="1" x14ac:dyDescent="0.55000000000000004">
      <c r="A1073" s="167">
        <v>44897</v>
      </c>
      <c r="B1073" s="219">
        <v>55</v>
      </c>
      <c r="C1073" s="142">
        <f t="shared" ref="C1073" si="2275">+B1073+C1072</f>
        <v>27716</v>
      </c>
      <c r="D1073" s="261">
        <f t="shared" ref="D1073" si="2276">+C1073-F1073</f>
        <v>710</v>
      </c>
      <c r="E1073" s="135">
        <v>0</v>
      </c>
      <c r="F1073" s="135">
        <v>27006</v>
      </c>
      <c r="G1073" s="135">
        <v>0</v>
      </c>
      <c r="H1073" s="123"/>
      <c r="I1073" s="135">
        <v>0</v>
      </c>
      <c r="J1073" s="123"/>
      <c r="K1073" s="41">
        <v>0</v>
      </c>
      <c r="L1073" s="134">
        <v>29085</v>
      </c>
      <c r="M1073" s="219">
        <v>191</v>
      </c>
      <c r="N1073" s="123"/>
      <c r="O1073" s="123"/>
      <c r="P1073" s="135">
        <v>631</v>
      </c>
      <c r="Q1073" s="135">
        <v>10</v>
      </c>
      <c r="R1073" s="123"/>
      <c r="S1073" s="123"/>
      <c r="T1073" s="135">
        <v>28632</v>
      </c>
      <c r="U1073" s="135">
        <v>176</v>
      </c>
      <c r="V1073" s="123"/>
      <c r="W1073" s="41">
        <v>395916</v>
      </c>
      <c r="X1073" s="136">
        <v>1766</v>
      </c>
      <c r="Y1073" s="4">
        <f t="shared" si="1835"/>
        <v>885</v>
      </c>
      <c r="Z1073" s="74">
        <f t="shared" ref="Z1073" si="2277">+A1073</f>
        <v>44897</v>
      </c>
      <c r="AA1073" s="210">
        <f t="shared" si="2217"/>
        <v>8805543</v>
      </c>
      <c r="AB1073" s="210">
        <f t="shared" si="2218"/>
        <v>114261</v>
      </c>
      <c r="AC1073" s="211">
        <f t="shared" si="2219"/>
        <v>25195</v>
      </c>
      <c r="AD1073" s="170">
        <f t="shared" ref="AD1073" si="2278">+AF1073-AF1072</f>
        <v>1104</v>
      </c>
      <c r="AE1073" s="222">
        <f t="shared" ref="AE1073" si="2279">+AE1072+AD1073</f>
        <v>460447</v>
      </c>
      <c r="AF1073" s="143">
        <v>461652</v>
      </c>
      <c r="AG1073" s="171">
        <f t="shared" ref="AG1073" si="2280">+AH1073-AH1072</f>
        <v>296</v>
      </c>
      <c r="AH1073" s="143">
        <v>99728</v>
      </c>
      <c r="AI1073" s="171">
        <f t="shared" ref="AI1073" si="2281">+AJ1073-AJ1072</f>
        <v>11</v>
      </c>
      <c r="AJ1073" s="172">
        <v>10773</v>
      </c>
      <c r="AK1073" s="173">
        <f t="shared" ref="AK1073" si="2282">+AL1073-AL1072</f>
        <v>2</v>
      </c>
      <c r="AL1073" s="143">
        <v>810</v>
      </c>
      <c r="AM1073" s="173">
        <f t="shared" ref="AM1073" si="2283">+AN1073-AN1072</f>
        <v>0</v>
      </c>
      <c r="AN1073" s="143">
        <v>791</v>
      </c>
      <c r="AO1073" s="171">
        <f t="shared" ref="AO1073" si="2284">+AP1073-AP1072</f>
        <v>0</v>
      </c>
      <c r="AP1073" s="174">
        <v>6</v>
      </c>
      <c r="AQ1073" s="173">
        <f t="shared" ref="AQ1073" si="2285">+AR1073-AR1072</f>
        <v>14073</v>
      </c>
      <c r="AR1073" s="143">
        <v>8343081</v>
      </c>
      <c r="AS1073" s="171">
        <f t="shared" ref="AS1073" si="2286">+AT1073-AT1072</f>
        <v>0</v>
      </c>
      <c r="AT1073" s="143">
        <v>13742</v>
      </c>
      <c r="AU1073" s="171">
        <f t="shared" ref="AU1073" si="2287">+AV1073-AV1072</f>
        <v>29</v>
      </c>
      <c r="AV1073" s="175">
        <v>14416</v>
      </c>
      <c r="AW1073" s="217">
        <f t="shared" si="1836"/>
        <v>912</v>
      </c>
      <c r="AX1073" s="216">
        <f t="shared" ref="AX1073" si="2288">+A1073</f>
        <v>44897</v>
      </c>
      <c r="AY1073" s="5">
        <v>703</v>
      </c>
      <c r="AZ1073" s="217">
        <f t="shared" ref="AZ1073" si="2289">+AZ1072+AY1073</f>
        <v>13630</v>
      </c>
      <c r="BA1073" s="217">
        <f t="shared" si="1840"/>
        <v>475</v>
      </c>
      <c r="BB1073" s="119">
        <v>15</v>
      </c>
      <c r="BC1073" s="26">
        <f t="shared" ref="BC1073" si="2290">+BC1072+BB1073</f>
        <v>2455</v>
      </c>
      <c r="BD1073" s="217">
        <f t="shared" si="1842"/>
        <v>510</v>
      </c>
      <c r="BE1073" s="209">
        <f t="shared" ref="BE1073" si="2291">+Z1073</f>
        <v>44897</v>
      </c>
      <c r="BF1073" s="120">
        <f t="shared" ref="BF1073" si="2292">+B1073</f>
        <v>55</v>
      </c>
      <c r="BG1073" s="120">
        <f t="shared" ref="BG1073" si="2293">+BI1073</f>
        <v>27716</v>
      </c>
      <c r="BH1073" s="209">
        <f t="shared" ref="BH1073" si="2294">+A1073</f>
        <v>44897</v>
      </c>
      <c r="BI1073" s="120">
        <f t="shared" ref="BI1073" si="2295">+C1073</f>
        <v>27716</v>
      </c>
      <c r="BJ1073" s="1">
        <f t="shared" ref="BJ1073" si="2296">+BE1073</f>
        <v>44897</v>
      </c>
      <c r="BK1073">
        <f t="shared" ref="BK1073" si="2297">+BM1073-BL1073</f>
        <v>28894</v>
      </c>
      <c r="BL1073">
        <f t="shared" ref="BL1073" si="2298">+M1073</f>
        <v>191</v>
      </c>
      <c r="BM1073">
        <f t="shared" ref="BM1073" si="2299">+L1073</f>
        <v>29085</v>
      </c>
      <c r="BN1073" s="1">
        <f t="shared" ref="BN1073" si="2300">+BJ1073</f>
        <v>44897</v>
      </c>
      <c r="BO1073">
        <f t="shared" ref="BO1073" si="2301">+BO1069+BM1073</f>
        <v>378320</v>
      </c>
      <c r="BP1073">
        <f t="shared" ref="BP1073" si="2302">+BP1069+BL1073</f>
        <v>13523</v>
      </c>
      <c r="BQ1073" s="167">
        <f t="shared" ref="BQ1073" si="2303">+A1073</f>
        <v>44897</v>
      </c>
      <c r="BR1073">
        <f t="shared" ref="BR1073" si="2304">+AF1073</f>
        <v>461652</v>
      </c>
      <c r="BS1073">
        <f t="shared" ref="BS1073" si="2305">+AH1073</f>
        <v>99728</v>
      </c>
      <c r="BT1073">
        <f t="shared" ref="BT1073" si="2306">+AJ1073</f>
        <v>10773</v>
      </c>
      <c r="BU1073">
        <v>15</v>
      </c>
      <c r="BV1073">
        <f t="shared" ref="BV1073" si="2307">+AD1073</f>
        <v>1104</v>
      </c>
      <c r="BW1073">
        <f t="shared" ref="BW1073" si="2308">+BW1069+BV1073</f>
        <v>107743</v>
      </c>
      <c r="BX1073" s="167">
        <f t="shared" ref="BX1073" si="2309">+A1073</f>
        <v>44897</v>
      </c>
      <c r="BY1073">
        <f t="shared" ref="BY1073" si="2310">+AL1073</f>
        <v>810</v>
      </c>
      <c r="BZ1073">
        <f t="shared" ref="BZ1073" si="2311">+AN1073</f>
        <v>791</v>
      </c>
      <c r="CA1073">
        <f t="shared" ref="CA1073" si="2312">+AP1073</f>
        <v>6</v>
      </c>
      <c r="CB1073" s="167">
        <f t="shared" ref="CB1073" si="2313">+A1073</f>
        <v>44897</v>
      </c>
      <c r="CC1073">
        <f t="shared" ref="CC1073" si="2314">+AR1073</f>
        <v>8343081</v>
      </c>
      <c r="CD1073">
        <f t="shared" ref="CD1073" si="2315">+AT1073</f>
        <v>13742</v>
      </c>
      <c r="CE1073">
        <f t="shared" ref="CE1073" si="2316">+AV1073</f>
        <v>14416</v>
      </c>
      <c r="CF1073" s="167">
        <f t="shared" ref="CF1073" si="2317">+A1073</f>
        <v>44897</v>
      </c>
      <c r="CG1073">
        <f t="shared" ref="CG1073" si="2318">+AQ1073</f>
        <v>14073</v>
      </c>
      <c r="CH1073">
        <f t="shared" ref="CH1073" si="2319">+AU1073</f>
        <v>29</v>
      </c>
      <c r="CI1073" s="167">
        <f t="shared" ref="CI1073" si="2320">+A1073</f>
        <v>44897</v>
      </c>
      <c r="CJ1073">
        <f t="shared" ref="CJ1073" si="2321">+AD1073</f>
        <v>1104</v>
      </c>
      <c r="CK1073">
        <f t="shared" ref="CK1073" si="2322">+AG1073</f>
        <v>296</v>
      </c>
      <c r="CL1073" s="167">
        <f t="shared" ref="CL1073" si="2323">+A1073</f>
        <v>44897</v>
      </c>
      <c r="CM1073">
        <f t="shared" ref="CM1073" si="2324">+AI1073</f>
        <v>11</v>
      </c>
      <c r="CN1073" s="1">
        <f t="shared" ref="CN1073" si="2325">+Z1073</f>
        <v>44897</v>
      </c>
      <c r="CO1073" s="253">
        <f t="shared" ref="CO1073" si="2326">+AD1073</f>
        <v>1104</v>
      </c>
      <c r="CP1073" s="1">
        <f t="shared" ref="CP1073" si="2327">+Z1073</f>
        <v>44897</v>
      </c>
      <c r="CQ1073" s="254">
        <f t="shared" ref="CQ1073" si="2328">+AI1073</f>
        <v>11</v>
      </c>
      <c r="CR1073" s="167">
        <f t="shared" ref="CR1073" si="2329">+A1073</f>
        <v>44897</v>
      </c>
      <c r="CS1073">
        <f t="shared" ref="CS1073" si="2330">+AQ1073</f>
        <v>14073</v>
      </c>
      <c r="CT1073">
        <f t="shared" ref="CT1073" si="2331">+AU1073</f>
        <v>29</v>
      </c>
      <c r="CU1073">
        <f t="shared" ref="CU1073" si="2332">+AS1073</f>
        <v>0</v>
      </c>
    </row>
    <row r="1074" spans="1:99" ht="18" customHeight="1" x14ac:dyDescent="0.55000000000000004">
      <c r="A1074" s="167">
        <v>44898</v>
      </c>
      <c r="B1074" s="219">
        <v>45</v>
      </c>
      <c r="C1074" s="142">
        <f t="shared" ref="C1074" si="2333">+B1074+C1073</f>
        <v>27761</v>
      </c>
      <c r="D1074" s="261">
        <f t="shared" ref="D1074" si="2334">+C1074-F1074</f>
        <v>657</v>
      </c>
      <c r="E1074" s="135">
        <v>0</v>
      </c>
      <c r="F1074" s="135">
        <v>27104</v>
      </c>
      <c r="G1074" s="135">
        <v>0</v>
      </c>
      <c r="H1074" s="123"/>
      <c r="I1074" s="135">
        <v>0</v>
      </c>
      <c r="J1074" s="123"/>
      <c r="K1074" s="41">
        <v>0</v>
      </c>
      <c r="L1074" s="134">
        <v>27611</v>
      </c>
      <c r="M1074" s="219">
        <v>178</v>
      </c>
      <c r="N1074" s="123"/>
      <c r="O1074" s="123"/>
      <c r="P1074" s="135">
        <v>715</v>
      </c>
      <c r="Q1074" s="135">
        <v>3</v>
      </c>
      <c r="R1074" s="123"/>
      <c r="S1074" s="123"/>
      <c r="T1074" s="135">
        <v>31770</v>
      </c>
      <c r="U1074" s="135">
        <v>163</v>
      </c>
      <c r="V1074" s="123"/>
      <c r="W1074" s="41">
        <v>391042</v>
      </c>
      <c r="X1074" s="136">
        <v>1778</v>
      </c>
      <c r="Y1074" s="4">
        <f t="shared" si="1835"/>
        <v>886</v>
      </c>
      <c r="Z1074" s="74">
        <f t="shared" ref="Z1074" si="2335">+A1074</f>
        <v>44898</v>
      </c>
      <c r="AA1074" s="210">
        <f t="shared" si="2217"/>
        <v>8819804</v>
      </c>
      <c r="AB1074" s="210">
        <f t="shared" si="2218"/>
        <v>114524</v>
      </c>
      <c r="AC1074" s="211">
        <f t="shared" si="2219"/>
        <v>25245</v>
      </c>
      <c r="AD1074" s="170">
        <f t="shared" ref="AD1074" si="2336">+AF1074-AF1073</f>
        <v>1122</v>
      </c>
      <c r="AE1074" s="222">
        <f t="shared" ref="AE1074" si="2337">+AE1073+AD1074</f>
        <v>461569</v>
      </c>
      <c r="AF1074" s="143">
        <v>462774</v>
      </c>
      <c r="AG1074" s="171">
        <f t="shared" ref="AG1074" si="2338">+AH1074-AH1073</f>
        <v>263</v>
      </c>
      <c r="AH1074" s="143">
        <v>99991</v>
      </c>
      <c r="AI1074" s="171">
        <f t="shared" ref="AI1074" si="2339">+AJ1074-AJ1073</f>
        <v>17</v>
      </c>
      <c r="AJ1074" s="172">
        <v>10790</v>
      </c>
      <c r="AK1074" s="173">
        <f t="shared" ref="AK1074" si="2340">+AL1074-AL1073</f>
        <v>3</v>
      </c>
      <c r="AL1074" s="143">
        <v>813</v>
      </c>
      <c r="AM1074" s="173">
        <f t="shared" ref="AM1074" si="2341">+AN1074-AN1073</f>
        <v>0</v>
      </c>
      <c r="AN1074" s="143">
        <v>791</v>
      </c>
      <c r="AO1074" s="171">
        <f t="shared" ref="AO1074" si="2342">+AP1074-AP1073</f>
        <v>0</v>
      </c>
      <c r="AP1074" s="174">
        <v>6</v>
      </c>
      <c r="AQ1074" s="173">
        <f t="shared" ref="AQ1074" si="2343">+AR1074-AR1073</f>
        <v>13136</v>
      </c>
      <c r="AR1074" s="143">
        <v>8356217</v>
      </c>
      <c r="AS1074" s="171">
        <f t="shared" ref="AS1074" si="2344">+AT1074-AT1073</f>
        <v>0</v>
      </c>
      <c r="AT1074" s="143">
        <v>13742</v>
      </c>
      <c r="AU1074" s="171">
        <f t="shared" ref="AU1074" si="2345">+AV1074-AV1073</f>
        <v>33</v>
      </c>
      <c r="AV1074" s="175">
        <v>14449</v>
      </c>
      <c r="AW1074" s="217">
        <f t="shared" si="1836"/>
        <v>913</v>
      </c>
      <c r="AX1074" s="216">
        <f t="shared" ref="AX1074" si="2346">+A1074</f>
        <v>44898</v>
      </c>
      <c r="AY1074" s="5">
        <v>708</v>
      </c>
      <c r="AZ1074" s="217">
        <f t="shared" ref="AZ1074" si="2347">+AZ1073+AY1074</f>
        <v>14338</v>
      </c>
      <c r="BA1074" s="217">
        <f t="shared" si="1840"/>
        <v>476</v>
      </c>
      <c r="BB1074" s="119">
        <v>2</v>
      </c>
      <c r="BC1074" s="26">
        <f t="shared" ref="BC1074" si="2348">+BC1073+BB1074</f>
        <v>2457</v>
      </c>
      <c r="BD1074" s="217">
        <f t="shared" si="1842"/>
        <v>511</v>
      </c>
      <c r="BE1074" s="209">
        <f t="shared" ref="BE1074" si="2349">+Z1074</f>
        <v>44898</v>
      </c>
      <c r="BF1074" s="120">
        <f t="shared" ref="BF1074" si="2350">+B1074</f>
        <v>45</v>
      </c>
      <c r="BG1074" s="120">
        <f t="shared" ref="BG1074" si="2351">+BI1074</f>
        <v>27761</v>
      </c>
      <c r="BH1074" s="209">
        <f t="shared" ref="BH1074" si="2352">+A1074</f>
        <v>44898</v>
      </c>
      <c r="BI1074" s="120">
        <f t="shared" ref="BI1074" si="2353">+C1074</f>
        <v>27761</v>
      </c>
      <c r="BJ1074" s="1">
        <f t="shared" ref="BJ1074" si="2354">+BE1074</f>
        <v>44898</v>
      </c>
      <c r="BK1074">
        <f t="shared" ref="BK1074" si="2355">+BM1074-BL1074</f>
        <v>27433</v>
      </c>
      <c r="BL1074">
        <f t="shared" ref="BL1074" si="2356">+M1074</f>
        <v>178</v>
      </c>
      <c r="BM1074">
        <f t="shared" ref="BM1074" si="2357">+L1074</f>
        <v>27611</v>
      </c>
      <c r="BN1074" s="1">
        <f t="shared" ref="BN1074" si="2358">+BJ1074</f>
        <v>44898</v>
      </c>
      <c r="BO1074">
        <f t="shared" ref="BO1074" si="2359">+BO1070+BM1074</f>
        <v>375120</v>
      </c>
      <c r="BP1074">
        <f t="shared" ref="BP1074" si="2360">+BP1070+BL1074</f>
        <v>13854</v>
      </c>
      <c r="BQ1074" s="167">
        <f t="shared" ref="BQ1074" si="2361">+A1074</f>
        <v>44898</v>
      </c>
      <c r="BR1074">
        <f t="shared" ref="BR1074" si="2362">+AF1074</f>
        <v>462774</v>
      </c>
      <c r="BS1074">
        <f t="shared" ref="BS1074" si="2363">+AH1074</f>
        <v>99991</v>
      </c>
      <c r="BT1074">
        <f t="shared" ref="BT1074" si="2364">+AJ1074</f>
        <v>10790</v>
      </c>
      <c r="BU1074">
        <v>15</v>
      </c>
      <c r="BV1074">
        <f t="shared" ref="BV1074" si="2365">+AD1074</f>
        <v>1122</v>
      </c>
      <c r="BW1074">
        <f t="shared" ref="BW1074" si="2366">+BW1070+BV1074</f>
        <v>120881</v>
      </c>
      <c r="BX1074" s="167">
        <f t="shared" ref="BX1074" si="2367">+A1074</f>
        <v>44898</v>
      </c>
      <c r="BY1074">
        <f t="shared" ref="BY1074" si="2368">+AL1074</f>
        <v>813</v>
      </c>
      <c r="BZ1074">
        <f t="shared" ref="BZ1074" si="2369">+AN1074</f>
        <v>791</v>
      </c>
      <c r="CA1074">
        <f t="shared" ref="CA1074" si="2370">+AP1074</f>
        <v>6</v>
      </c>
      <c r="CB1074" s="167">
        <f t="shared" ref="CB1074" si="2371">+A1074</f>
        <v>44898</v>
      </c>
      <c r="CC1074">
        <f t="shared" ref="CC1074" si="2372">+AR1074</f>
        <v>8356217</v>
      </c>
      <c r="CD1074">
        <f t="shared" ref="CD1074" si="2373">+AT1074</f>
        <v>13742</v>
      </c>
      <c r="CE1074">
        <f t="shared" ref="CE1074" si="2374">+AV1074</f>
        <v>14449</v>
      </c>
      <c r="CF1074" s="167">
        <f t="shared" ref="CF1074" si="2375">+A1074</f>
        <v>44898</v>
      </c>
      <c r="CG1074">
        <f t="shared" ref="CG1074" si="2376">+AQ1074</f>
        <v>13136</v>
      </c>
      <c r="CH1074">
        <f t="shared" ref="CH1074" si="2377">+AU1074</f>
        <v>33</v>
      </c>
      <c r="CI1074" s="167">
        <f t="shared" ref="CI1074" si="2378">+A1074</f>
        <v>44898</v>
      </c>
      <c r="CJ1074">
        <f t="shared" ref="CJ1074" si="2379">+AD1074</f>
        <v>1122</v>
      </c>
      <c r="CK1074">
        <f t="shared" ref="CK1074" si="2380">+AG1074</f>
        <v>263</v>
      </c>
      <c r="CL1074" s="167">
        <f t="shared" ref="CL1074" si="2381">+A1074</f>
        <v>44898</v>
      </c>
      <c r="CM1074">
        <f t="shared" ref="CM1074" si="2382">+AI1074</f>
        <v>17</v>
      </c>
      <c r="CN1074" s="1">
        <f t="shared" ref="CN1074" si="2383">+Z1074</f>
        <v>44898</v>
      </c>
      <c r="CO1074" s="253">
        <f t="shared" ref="CO1074" si="2384">+AD1074</f>
        <v>1122</v>
      </c>
      <c r="CP1074" s="1">
        <f t="shared" ref="CP1074" si="2385">+Z1074</f>
        <v>44898</v>
      </c>
      <c r="CQ1074" s="254">
        <f t="shared" ref="CQ1074" si="2386">+AI1074</f>
        <v>17</v>
      </c>
      <c r="CR1074" s="167">
        <f t="shared" ref="CR1074" si="2387">+A1074</f>
        <v>44898</v>
      </c>
      <c r="CS1074">
        <f t="shared" ref="CS1074" si="2388">+AQ1074</f>
        <v>13136</v>
      </c>
      <c r="CT1074">
        <f t="shared" ref="CT1074" si="2389">+AU1074</f>
        <v>33</v>
      </c>
      <c r="CU1074">
        <f t="shared" ref="CU1074" si="2390">+AS1074</f>
        <v>0</v>
      </c>
    </row>
    <row r="1075" spans="1:99" ht="18" customHeight="1" x14ac:dyDescent="0.55000000000000004">
      <c r="A1075" s="167">
        <v>44899</v>
      </c>
      <c r="B1075" s="219">
        <v>71</v>
      </c>
      <c r="C1075" s="142">
        <f t="shared" ref="C1075" si="2391">+B1075+C1074</f>
        <v>27832</v>
      </c>
      <c r="D1075" s="261">
        <f t="shared" ref="D1075" si="2392">+C1075-F1075</f>
        <v>625</v>
      </c>
      <c r="E1075" s="135">
        <v>0</v>
      </c>
      <c r="F1075" s="135">
        <v>27207</v>
      </c>
      <c r="G1075" s="135">
        <v>0</v>
      </c>
      <c r="H1075" s="123"/>
      <c r="I1075" s="135">
        <v>0</v>
      </c>
      <c r="J1075" s="123"/>
      <c r="K1075" s="41">
        <v>0</v>
      </c>
      <c r="L1075" s="134">
        <v>25696</v>
      </c>
      <c r="M1075" s="219">
        <v>219</v>
      </c>
      <c r="N1075" s="123"/>
      <c r="O1075" s="123"/>
      <c r="P1075" s="135">
        <v>565</v>
      </c>
      <c r="Q1075" s="135">
        <v>12</v>
      </c>
      <c r="R1075" s="123"/>
      <c r="S1075" s="123"/>
      <c r="T1075" s="135">
        <v>25696</v>
      </c>
      <c r="U1075" s="135">
        <v>219</v>
      </c>
      <c r="V1075" s="123"/>
      <c r="W1075" s="135">
        <v>384295</v>
      </c>
      <c r="X1075" s="136">
        <v>1783</v>
      </c>
      <c r="Y1075" s="4">
        <f t="shared" si="1835"/>
        <v>887</v>
      </c>
      <c r="Z1075" s="74">
        <f t="shared" ref="Z1075" si="2393">+A1075</f>
        <v>44899</v>
      </c>
      <c r="AA1075" s="210">
        <f t="shared" si="2217"/>
        <v>8834022</v>
      </c>
      <c r="AB1075" s="210">
        <f t="shared" si="2218"/>
        <v>114784</v>
      </c>
      <c r="AC1075" s="211">
        <f t="shared" si="2219"/>
        <v>25290</v>
      </c>
      <c r="AD1075" s="170">
        <f t="shared" ref="AD1075" si="2394">+AF1075-AF1074</f>
        <v>1203</v>
      </c>
      <c r="AE1075" s="222">
        <f t="shared" ref="AE1075" si="2395">+AE1074+AD1075</f>
        <v>462772</v>
      </c>
      <c r="AF1075" s="143">
        <v>463977</v>
      </c>
      <c r="AG1075" s="171">
        <f t="shared" ref="AG1075" si="2396">+AH1075-AH1074</f>
        <v>260</v>
      </c>
      <c r="AH1075" s="143">
        <v>100251</v>
      </c>
      <c r="AI1075" s="171">
        <f t="shared" ref="AI1075" si="2397">+AJ1075-AJ1074</f>
        <v>16</v>
      </c>
      <c r="AJ1075" s="172">
        <v>10806</v>
      </c>
      <c r="AK1075" s="173">
        <f t="shared" ref="AK1075" si="2398">+AL1075-AL1074</f>
        <v>6</v>
      </c>
      <c r="AL1075" s="143">
        <v>819</v>
      </c>
      <c r="AM1075" s="173">
        <f t="shared" ref="AM1075" si="2399">+AN1075-AN1074</f>
        <v>0</v>
      </c>
      <c r="AN1075" s="143">
        <v>791</v>
      </c>
      <c r="AO1075" s="171">
        <f t="shared" ref="AO1075" si="2400">+AP1075-AP1074</f>
        <v>0</v>
      </c>
      <c r="AP1075" s="174">
        <v>6</v>
      </c>
      <c r="AQ1075" s="173">
        <f t="shared" ref="AQ1075" si="2401">+AR1075-AR1074</f>
        <v>13009</v>
      </c>
      <c r="AR1075" s="143">
        <v>8369226</v>
      </c>
      <c r="AS1075" s="171">
        <f t="shared" ref="AS1075" si="2402">+AT1075-AT1074</f>
        <v>0</v>
      </c>
      <c r="AT1075" s="143">
        <v>13742</v>
      </c>
      <c r="AU1075" s="171">
        <f t="shared" ref="AU1075" si="2403">+AV1075-AV1074</f>
        <v>29</v>
      </c>
      <c r="AV1075" s="175">
        <v>14478</v>
      </c>
      <c r="AW1075" s="217">
        <f t="shared" si="1836"/>
        <v>914</v>
      </c>
      <c r="AX1075" s="216">
        <f t="shared" ref="AX1075" si="2404">+A1075</f>
        <v>44899</v>
      </c>
      <c r="AY1075" s="5">
        <v>1021</v>
      </c>
      <c r="AZ1075" s="217">
        <f t="shared" ref="AZ1075" si="2405">+AZ1074+AY1075</f>
        <v>15359</v>
      </c>
      <c r="BA1075" s="217">
        <f t="shared" si="1840"/>
        <v>474</v>
      </c>
      <c r="BB1075" s="119">
        <v>1</v>
      </c>
      <c r="BC1075" s="26">
        <f t="shared" ref="BC1075" si="2406">+BC1074+BB1075</f>
        <v>2458</v>
      </c>
      <c r="BD1075" s="217">
        <f t="shared" si="1842"/>
        <v>509</v>
      </c>
      <c r="BE1075" s="209">
        <f t="shared" ref="BE1075" si="2407">+Z1075</f>
        <v>44899</v>
      </c>
      <c r="BF1075" s="120">
        <f t="shared" ref="BF1075" si="2408">+B1075</f>
        <v>71</v>
      </c>
      <c r="BG1075" s="120">
        <f t="shared" ref="BG1075" si="2409">+BI1075</f>
        <v>27832</v>
      </c>
      <c r="BH1075" s="209">
        <f t="shared" ref="BH1075" si="2410">+A1075</f>
        <v>44899</v>
      </c>
      <c r="BI1075" s="120">
        <f t="shared" ref="BI1075" si="2411">+C1075</f>
        <v>27832</v>
      </c>
      <c r="BJ1075" s="1">
        <f t="shared" ref="BJ1075" si="2412">+BE1075</f>
        <v>44899</v>
      </c>
      <c r="BK1075">
        <f t="shared" ref="BK1075" si="2413">+BM1075-BL1075</f>
        <v>25477</v>
      </c>
      <c r="BL1075">
        <f t="shared" ref="BL1075" si="2414">+M1075</f>
        <v>219</v>
      </c>
      <c r="BM1075">
        <f t="shared" ref="BM1075" si="2415">+L1075</f>
        <v>25696</v>
      </c>
      <c r="BN1075" s="1">
        <f t="shared" ref="BN1075" si="2416">+BJ1075</f>
        <v>44899</v>
      </c>
      <c r="BO1075">
        <f t="shared" ref="BO1075" si="2417">+BO1071+BM1075</f>
        <v>385710</v>
      </c>
      <c r="BP1075">
        <f t="shared" ref="BP1075" si="2418">+BP1071+BL1075</f>
        <v>13932</v>
      </c>
      <c r="BQ1075" s="167">
        <f t="shared" ref="BQ1075" si="2419">+A1075</f>
        <v>44899</v>
      </c>
      <c r="BR1075">
        <f t="shared" ref="BR1075" si="2420">+AF1075</f>
        <v>463977</v>
      </c>
      <c r="BS1075">
        <f t="shared" ref="BS1075" si="2421">+AH1075</f>
        <v>100251</v>
      </c>
      <c r="BT1075">
        <f t="shared" ref="BT1075" si="2422">+AJ1075</f>
        <v>10806</v>
      </c>
      <c r="BU1075">
        <v>15</v>
      </c>
      <c r="BV1075">
        <f t="shared" ref="BV1075" si="2423">+AD1075</f>
        <v>1203</v>
      </c>
      <c r="BW1075">
        <f t="shared" ref="BW1075" si="2424">+BW1071+BV1075</f>
        <v>107233</v>
      </c>
      <c r="BX1075" s="167">
        <f t="shared" ref="BX1075" si="2425">+A1075</f>
        <v>44899</v>
      </c>
      <c r="BY1075">
        <f t="shared" ref="BY1075" si="2426">+AL1075</f>
        <v>819</v>
      </c>
      <c r="BZ1075">
        <f t="shared" ref="BZ1075" si="2427">+AN1075</f>
        <v>791</v>
      </c>
      <c r="CA1075">
        <f t="shared" ref="CA1075" si="2428">+AP1075</f>
        <v>6</v>
      </c>
      <c r="CB1075" s="167">
        <f t="shared" ref="CB1075" si="2429">+A1075</f>
        <v>44899</v>
      </c>
      <c r="CC1075">
        <f t="shared" ref="CC1075" si="2430">+AR1075</f>
        <v>8369226</v>
      </c>
      <c r="CD1075">
        <f t="shared" ref="CD1075" si="2431">+AT1075</f>
        <v>13742</v>
      </c>
      <c r="CE1075">
        <f t="shared" ref="CE1075" si="2432">+AV1075</f>
        <v>14478</v>
      </c>
      <c r="CF1075" s="167">
        <f t="shared" ref="CF1075" si="2433">+A1075</f>
        <v>44899</v>
      </c>
      <c r="CG1075">
        <f t="shared" ref="CG1075" si="2434">+AQ1075</f>
        <v>13009</v>
      </c>
      <c r="CH1075">
        <f t="shared" ref="CH1075" si="2435">+AU1075</f>
        <v>29</v>
      </c>
      <c r="CI1075" s="167">
        <f t="shared" ref="CI1075" si="2436">+A1075</f>
        <v>44899</v>
      </c>
      <c r="CJ1075">
        <f t="shared" ref="CJ1075" si="2437">+AD1075</f>
        <v>1203</v>
      </c>
      <c r="CK1075">
        <f t="shared" ref="CK1075" si="2438">+AG1075</f>
        <v>260</v>
      </c>
      <c r="CL1075" s="167">
        <f t="shared" ref="CL1075" si="2439">+A1075</f>
        <v>44899</v>
      </c>
      <c r="CM1075">
        <f t="shared" ref="CM1075" si="2440">+AI1075</f>
        <v>16</v>
      </c>
      <c r="CN1075" s="1">
        <f t="shared" ref="CN1075" si="2441">+Z1075</f>
        <v>44899</v>
      </c>
      <c r="CO1075" s="253">
        <f t="shared" ref="CO1075" si="2442">+AD1075</f>
        <v>1203</v>
      </c>
      <c r="CP1075" s="1">
        <f t="shared" ref="CP1075" si="2443">+Z1075</f>
        <v>44899</v>
      </c>
      <c r="CQ1075" s="254">
        <f t="shared" ref="CQ1075" si="2444">+AI1075</f>
        <v>16</v>
      </c>
      <c r="CR1075" s="167">
        <f t="shared" ref="CR1075" si="2445">+A1075</f>
        <v>44899</v>
      </c>
      <c r="CS1075">
        <f t="shared" ref="CS1075" si="2446">+AQ1075</f>
        <v>13009</v>
      </c>
      <c r="CT1075">
        <f t="shared" ref="CT1075" si="2447">+AU1075</f>
        <v>29</v>
      </c>
      <c r="CU1075">
        <f t="shared" ref="CU1075" si="2448">+AS1075</f>
        <v>0</v>
      </c>
    </row>
    <row r="1076" spans="1:99" ht="18" customHeight="1" x14ac:dyDescent="0.55000000000000004">
      <c r="A1076" s="167">
        <v>44900</v>
      </c>
      <c r="B1076" s="219">
        <v>58</v>
      </c>
      <c r="C1076" s="142">
        <f t="shared" ref="C1076" si="2449">+B1076+C1075</f>
        <v>27890</v>
      </c>
      <c r="D1076" s="261">
        <f t="shared" ref="D1076" si="2450">+C1076-F1076</f>
        <v>599</v>
      </c>
      <c r="E1076" s="135">
        <v>0</v>
      </c>
      <c r="F1076" s="135">
        <v>27291</v>
      </c>
      <c r="G1076" s="135">
        <v>0</v>
      </c>
      <c r="H1076" s="123"/>
      <c r="I1076" s="135">
        <v>0</v>
      </c>
      <c r="J1076" s="123"/>
      <c r="K1076" s="41">
        <v>0</v>
      </c>
      <c r="L1076" s="134">
        <v>23016</v>
      </c>
      <c r="M1076" s="219">
        <v>157</v>
      </c>
      <c r="N1076" s="123"/>
      <c r="O1076" s="123"/>
      <c r="P1076" s="135">
        <v>686</v>
      </c>
      <c r="Q1076" s="135">
        <v>3</v>
      </c>
      <c r="R1076" s="123"/>
      <c r="S1076" s="123"/>
      <c r="T1076" s="135">
        <v>35485</v>
      </c>
      <c r="U1076" s="135">
        <v>151</v>
      </c>
      <c r="V1076" s="123"/>
      <c r="W1076" s="41">
        <v>371140</v>
      </c>
      <c r="X1076" s="136">
        <v>1783</v>
      </c>
      <c r="Y1076" s="4">
        <f t="shared" si="1835"/>
        <v>888</v>
      </c>
      <c r="Z1076" s="74">
        <f t="shared" ref="Z1076" si="2451">+A1076</f>
        <v>44900</v>
      </c>
      <c r="AA1076" s="210">
        <f t="shared" ref="AA1076" si="2452">+AF1076+AL1076+AR1076</f>
        <v>8845392</v>
      </c>
      <c r="AB1076" s="210">
        <f t="shared" ref="AB1076" si="2453">+AH1076+AN1076+AT1076</f>
        <v>115132</v>
      </c>
      <c r="AC1076" s="211">
        <f t="shared" ref="AC1076" si="2454">+AJ1076+AP1076+AV1076</f>
        <v>25332</v>
      </c>
      <c r="AD1076" s="170">
        <f t="shared" ref="AD1076" si="2455">+AF1076-AF1075</f>
        <v>1122</v>
      </c>
      <c r="AE1076" s="222">
        <f t="shared" ref="AE1076" si="2456">+AE1075+AD1076</f>
        <v>463894</v>
      </c>
      <c r="AF1076" s="143">
        <v>465099</v>
      </c>
      <c r="AG1076" s="171">
        <f t="shared" ref="AG1076" si="2457">+AH1076-AH1075</f>
        <v>348</v>
      </c>
      <c r="AH1076" s="143">
        <v>100599</v>
      </c>
      <c r="AI1076" s="171">
        <f t="shared" ref="AI1076" si="2458">+AJ1076-AJ1075</f>
        <v>20</v>
      </c>
      <c r="AJ1076" s="172">
        <v>10826</v>
      </c>
      <c r="AK1076" s="173">
        <f t="shared" ref="AK1076" si="2459">+AL1076-AL1075</f>
        <v>7</v>
      </c>
      <c r="AL1076" s="143">
        <v>826</v>
      </c>
      <c r="AM1076" s="173">
        <f t="shared" ref="AM1076" si="2460">+AN1076-AN1075</f>
        <v>0</v>
      </c>
      <c r="AN1076" s="143">
        <v>791</v>
      </c>
      <c r="AO1076" s="171">
        <f t="shared" ref="AO1076" si="2461">+AP1076-AP1075</f>
        <v>0</v>
      </c>
      <c r="AP1076" s="174">
        <v>6</v>
      </c>
      <c r="AQ1076" s="173">
        <f t="shared" ref="AQ1076" si="2462">+AR1076-AR1075</f>
        <v>10241</v>
      </c>
      <c r="AR1076" s="143">
        <v>8379467</v>
      </c>
      <c r="AS1076" s="171">
        <f t="shared" ref="AS1076" si="2463">+AT1076-AT1075</f>
        <v>0</v>
      </c>
      <c r="AT1076" s="143">
        <v>13742</v>
      </c>
      <c r="AU1076" s="171">
        <f t="shared" ref="AU1076" si="2464">+AV1076-AV1075</f>
        <v>22</v>
      </c>
      <c r="AV1076" s="175">
        <v>14500</v>
      </c>
      <c r="AW1076" s="217">
        <f t="shared" si="1836"/>
        <v>915</v>
      </c>
      <c r="AX1076" s="216">
        <f t="shared" ref="AX1076" si="2465">+A1076</f>
        <v>44900</v>
      </c>
      <c r="AY1076" s="5">
        <v>1163</v>
      </c>
      <c r="AZ1076" s="217">
        <f t="shared" ref="AZ1076" si="2466">+AZ1075+AY1076</f>
        <v>16522</v>
      </c>
      <c r="BA1076" s="217">
        <f t="shared" si="1840"/>
        <v>475</v>
      </c>
      <c r="BB1076" s="119">
        <v>4</v>
      </c>
      <c r="BC1076" s="26">
        <f t="shared" ref="BC1076" si="2467">+BC1075+BB1076</f>
        <v>2462</v>
      </c>
      <c r="BD1076" s="217">
        <f t="shared" si="1842"/>
        <v>510</v>
      </c>
      <c r="BE1076" s="209">
        <f t="shared" ref="BE1076" si="2468">+Z1076</f>
        <v>44900</v>
      </c>
      <c r="BF1076" s="120">
        <f t="shared" ref="BF1076" si="2469">+B1076</f>
        <v>58</v>
      </c>
      <c r="BG1076" s="120">
        <f t="shared" ref="BG1076" si="2470">+BI1076</f>
        <v>27890</v>
      </c>
      <c r="BH1076" s="209">
        <f t="shared" ref="BH1076" si="2471">+A1076</f>
        <v>44900</v>
      </c>
      <c r="BI1076" s="120">
        <f t="shared" ref="BI1076" si="2472">+C1076</f>
        <v>27890</v>
      </c>
      <c r="BJ1076" s="1">
        <f t="shared" ref="BJ1076" si="2473">+BE1076</f>
        <v>44900</v>
      </c>
      <c r="BK1076">
        <f t="shared" ref="BK1076" si="2474">+BM1076-BL1076</f>
        <v>22859</v>
      </c>
      <c r="BL1076">
        <f t="shared" ref="BL1076" si="2475">+M1076</f>
        <v>157</v>
      </c>
      <c r="BM1076">
        <f t="shared" ref="BM1076" si="2476">+L1076</f>
        <v>23016</v>
      </c>
      <c r="BN1076" s="1">
        <f t="shared" ref="BN1076" si="2477">+BJ1076</f>
        <v>44900</v>
      </c>
      <c r="BO1076">
        <f t="shared" ref="BO1076" si="2478">+BO1072+BM1076</f>
        <v>392426</v>
      </c>
      <c r="BP1076">
        <f t="shared" ref="BP1076" si="2479">+BP1072+BL1076</f>
        <v>13663</v>
      </c>
      <c r="BQ1076" s="167">
        <f t="shared" ref="BQ1076" si="2480">+A1076</f>
        <v>44900</v>
      </c>
      <c r="BR1076">
        <f t="shared" ref="BR1076" si="2481">+AF1076</f>
        <v>465099</v>
      </c>
      <c r="BS1076">
        <f t="shared" ref="BS1076" si="2482">+AH1076</f>
        <v>100599</v>
      </c>
      <c r="BT1076">
        <f t="shared" ref="BT1076" si="2483">+AJ1076</f>
        <v>10826</v>
      </c>
      <c r="BU1076">
        <v>15</v>
      </c>
      <c r="BV1076">
        <f t="shared" ref="BV1076" si="2484">+AD1076</f>
        <v>1122</v>
      </c>
      <c r="BW1076">
        <f t="shared" ref="BW1076" si="2485">+BW1072+BV1076</f>
        <v>120494</v>
      </c>
      <c r="BX1076" s="167">
        <f t="shared" ref="BX1076" si="2486">+A1076</f>
        <v>44900</v>
      </c>
      <c r="BY1076">
        <f t="shared" ref="BY1076" si="2487">+AL1076</f>
        <v>826</v>
      </c>
      <c r="BZ1076">
        <f t="shared" ref="BZ1076" si="2488">+AN1076</f>
        <v>791</v>
      </c>
      <c r="CA1076">
        <f t="shared" ref="CA1076" si="2489">+AP1076</f>
        <v>6</v>
      </c>
      <c r="CB1076" s="167">
        <f t="shared" ref="CB1076" si="2490">+A1076</f>
        <v>44900</v>
      </c>
      <c r="CC1076">
        <f t="shared" ref="CC1076" si="2491">+AR1076</f>
        <v>8379467</v>
      </c>
      <c r="CD1076">
        <f t="shared" ref="CD1076" si="2492">+AT1076</f>
        <v>13742</v>
      </c>
      <c r="CE1076">
        <f t="shared" ref="CE1076" si="2493">+AV1076</f>
        <v>14500</v>
      </c>
      <c r="CF1076" s="167">
        <f t="shared" ref="CF1076" si="2494">+A1076</f>
        <v>44900</v>
      </c>
      <c r="CG1076">
        <f t="shared" ref="CG1076" si="2495">+AQ1076</f>
        <v>10241</v>
      </c>
      <c r="CH1076">
        <f t="shared" ref="CH1076" si="2496">+AU1076</f>
        <v>22</v>
      </c>
      <c r="CI1076" s="167">
        <f t="shared" ref="CI1076" si="2497">+A1076</f>
        <v>44900</v>
      </c>
      <c r="CJ1076">
        <f t="shared" ref="CJ1076" si="2498">+AD1076</f>
        <v>1122</v>
      </c>
      <c r="CK1076">
        <f t="shared" ref="CK1076" si="2499">+AG1076</f>
        <v>348</v>
      </c>
      <c r="CL1076" s="167">
        <f t="shared" ref="CL1076" si="2500">+A1076</f>
        <v>44900</v>
      </c>
      <c r="CM1076">
        <f t="shared" ref="CM1076" si="2501">+AI1076</f>
        <v>20</v>
      </c>
      <c r="CN1076" s="1">
        <f t="shared" ref="CN1076" si="2502">+Z1076</f>
        <v>44900</v>
      </c>
      <c r="CO1076" s="253">
        <f t="shared" ref="CO1076" si="2503">+AD1076</f>
        <v>1122</v>
      </c>
      <c r="CP1076" s="1">
        <f t="shared" ref="CP1076" si="2504">+Z1076</f>
        <v>44900</v>
      </c>
      <c r="CQ1076" s="254">
        <f t="shared" ref="CQ1076" si="2505">+AI1076</f>
        <v>20</v>
      </c>
      <c r="CR1076" s="167">
        <f t="shared" ref="CR1076" si="2506">+A1076</f>
        <v>44900</v>
      </c>
      <c r="CS1076">
        <f t="shared" ref="CS1076" si="2507">+AQ1076</f>
        <v>10241</v>
      </c>
      <c r="CT1076">
        <f t="shared" ref="CT1076" si="2508">+AU1076</f>
        <v>22</v>
      </c>
      <c r="CU1076">
        <f t="shared" ref="CU1076" si="2509">+AS1076</f>
        <v>0</v>
      </c>
    </row>
    <row r="1077" spans="1:99" ht="18" customHeight="1" x14ac:dyDescent="0.55000000000000004">
      <c r="A1077" s="167">
        <v>44901</v>
      </c>
      <c r="B1077" s="219">
        <v>58</v>
      </c>
      <c r="C1077" s="142">
        <f t="shared" ref="C1077" si="2510">+B1077+C1076</f>
        <v>27948</v>
      </c>
      <c r="D1077" s="261">
        <f t="shared" ref="D1077" si="2511">+C1077-F1077</f>
        <v>589</v>
      </c>
      <c r="E1077" s="135">
        <v>0</v>
      </c>
      <c r="F1077" s="135">
        <v>27359</v>
      </c>
      <c r="G1077" s="135">
        <v>0</v>
      </c>
      <c r="H1077" s="123"/>
      <c r="I1077" s="135">
        <v>0</v>
      </c>
      <c r="J1077" s="123"/>
      <c r="K1077" s="41">
        <v>0</v>
      </c>
      <c r="L1077" s="134">
        <v>20912</v>
      </c>
      <c r="M1077" s="219">
        <v>148</v>
      </c>
      <c r="N1077" s="123"/>
      <c r="O1077" s="123"/>
      <c r="P1077" s="135">
        <v>683</v>
      </c>
      <c r="Q1077" s="135">
        <v>8</v>
      </c>
      <c r="R1077" s="123"/>
      <c r="S1077" s="123"/>
      <c r="T1077" s="135">
        <v>34742</v>
      </c>
      <c r="U1077" s="135">
        <v>186</v>
      </c>
      <c r="V1077" s="123"/>
      <c r="W1077" s="135">
        <v>356627</v>
      </c>
      <c r="X1077" s="136">
        <v>1737</v>
      </c>
      <c r="Y1077" s="4">
        <f t="shared" si="1835"/>
        <v>889</v>
      </c>
      <c r="Z1077" s="74">
        <f t="shared" ref="Z1077" si="2512">+A1077</f>
        <v>44901</v>
      </c>
      <c r="AA1077" s="210">
        <f t="shared" ref="AA1077" si="2513">+AF1077+AL1077+AR1077</f>
        <v>8862813</v>
      </c>
      <c r="AB1077" s="210">
        <f t="shared" ref="AB1077" si="2514">+AH1077+AN1077+AT1077</f>
        <v>115433</v>
      </c>
      <c r="AC1077" s="211">
        <f t="shared" ref="AC1077" si="2515">+AJ1077+AP1077+AV1077</f>
        <v>25370</v>
      </c>
      <c r="AD1077" s="170">
        <f t="shared" ref="AD1077" si="2516">+AF1077-AF1076</f>
        <v>1410</v>
      </c>
      <c r="AE1077" s="222">
        <f t="shared" ref="AE1077" si="2517">+AE1076+AD1077</f>
        <v>465304</v>
      </c>
      <c r="AF1077" s="143">
        <v>466509</v>
      </c>
      <c r="AG1077" s="171">
        <f t="shared" ref="AG1077" si="2518">+AH1077-AH1076</f>
        <v>301</v>
      </c>
      <c r="AH1077" s="143">
        <v>100900</v>
      </c>
      <c r="AI1077" s="171">
        <f t="shared" ref="AI1077" si="2519">+AJ1077-AJ1076</f>
        <v>16</v>
      </c>
      <c r="AJ1077" s="172">
        <v>10842</v>
      </c>
      <c r="AK1077" s="173">
        <f t="shared" ref="AK1077" si="2520">+AL1077-AL1076</f>
        <v>1</v>
      </c>
      <c r="AL1077" s="143">
        <v>827</v>
      </c>
      <c r="AM1077" s="173">
        <f t="shared" ref="AM1077" si="2521">+AN1077-AN1076</f>
        <v>0</v>
      </c>
      <c r="AN1077" s="143">
        <v>791</v>
      </c>
      <c r="AO1077" s="171">
        <f t="shared" ref="AO1077" si="2522">+AP1077-AP1076</f>
        <v>0</v>
      </c>
      <c r="AP1077" s="174">
        <v>6</v>
      </c>
      <c r="AQ1077" s="173">
        <f t="shared" ref="AQ1077" si="2523">+AR1077-AR1076</f>
        <v>16010</v>
      </c>
      <c r="AR1077" s="143">
        <v>8395477</v>
      </c>
      <c r="AS1077" s="171">
        <f t="shared" ref="AS1077" si="2524">+AT1077-AT1076</f>
        <v>0</v>
      </c>
      <c r="AT1077" s="143">
        <v>13742</v>
      </c>
      <c r="AU1077" s="171">
        <f t="shared" ref="AU1077" si="2525">+AV1077-AV1076</f>
        <v>22</v>
      </c>
      <c r="AV1077" s="175">
        <v>14522</v>
      </c>
      <c r="AW1077" s="217">
        <f t="shared" si="1836"/>
        <v>916</v>
      </c>
      <c r="AX1077" s="216">
        <f t="shared" ref="AX1077" si="2526">+A1077</f>
        <v>44901</v>
      </c>
      <c r="AY1077" s="5">
        <v>1170</v>
      </c>
      <c r="AZ1077" s="217">
        <f t="shared" ref="AZ1077" si="2527">+AZ1076+AY1077</f>
        <v>17692</v>
      </c>
      <c r="BA1077" s="217">
        <f t="shared" si="1840"/>
        <v>476</v>
      </c>
      <c r="BB1077" s="119">
        <v>2</v>
      </c>
      <c r="BC1077" s="26">
        <f t="shared" ref="BC1077" si="2528">+BC1076+BB1077</f>
        <v>2464</v>
      </c>
      <c r="BD1077" s="217">
        <f t="shared" si="1842"/>
        <v>511</v>
      </c>
      <c r="BE1077" s="209">
        <f t="shared" ref="BE1077" si="2529">+Z1077</f>
        <v>44901</v>
      </c>
      <c r="BF1077" s="120">
        <f t="shared" ref="BF1077" si="2530">+B1077</f>
        <v>58</v>
      </c>
      <c r="BG1077" s="120">
        <f t="shared" ref="BG1077" si="2531">+BI1077</f>
        <v>27948</v>
      </c>
      <c r="BH1077" s="209">
        <f t="shared" ref="BH1077" si="2532">+A1077</f>
        <v>44901</v>
      </c>
      <c r="BI1077" s="120">
        <f t="shared" ref="BI1077" si="2533">+C1077</f>
        <v>27948</v>
      </c>
      <c r="BJ1077" s="1">
        <f t="shared" ref="BJ1077" si="2534">+BE1077</f>
        <v>44901</v>
      </c>
      <c r="BK1077">
        <f t="shared" ref="BK1077" si="2535">+BM1077-BL1077</f>
        <v>20764</v>
      </c>
      <c r="BL1077">
        <f t="shared" ref="BL1077" si="2536">+M1077</f>
        <v>148</v>
      </c>
      <c r="BM1077">
        <f t="shared" ref="BM1077" si="2537">+L1077</f>
        <v>20912</v>
      </c>
      <c r="BN1077" s="1">
        <f t="shared" ref="BN1077" si="2538">+BJ1077</f>
        <v>44901</v>
      </c>
      <c r="BO1077">
        <f t="shared" ref="BO1077" si="2539">+BO1073+BM1077</f>
        <v>399232</v>
      </c>
      <c r="BP1077">
        <f t="shared" ref="BP1077" si="2540">+BP1073+BL1077</f>
        <v>13671</v>
      </c>
      <c r="BQ1077" s="167">
        <f t="shared" ref="BQ1077" si="2541">+A1077</f>
        <v>44901</v>
      </c>
      <c r="BR1077">
        <f t="shared" ref="BR1077" si="2542">+AF1077</f>
        <v>466509</v>
      </c>
      <c r="BS1077">
        <f t="shared" ref="BS1077" si="2543">+AH1077</f>
        <v>100900</v>
      </c>
      <c r="BT1077">
        <f t="shared" ref="BT1077" si="2544">+AJ1077</f>
        <v>10842</v>
      </c>
      <c r="BU1077">
        <v>15</v>
      </c>
      <c r="BV1077">
        <f t="shared" ref="BV1077" si="2545">+AD1077</f>
        <v>1410</v>
      </c>
      <c r="BW1077">
        <f t="shared" ref="BW1077" si="2546">+BW1073+BV1077</f>
        <v>109153</v>
      </c>
      <c r="BX1077" s="167">
        <f t="shared" ref="BX1077" si="2547">+A1077</f>
        <v>44901</v>
      </c>
      <c r="BY1077">
        <f t="shared" ref="BY1077" si="2548">+AL1077</f>
        <v>827</v>
      </c>
      <c r="BZ1077">
        <f t="shared" ref="BZ1077" si="2549">+AN1077</f>
        <v>791</v>
      </c>
      <c r="CA1077">
        <f t="shared" ref="CA1077" si="2550">+AP1077</f>
        <v>6</v>
      </c>
      <c r="CB1077" s="167">
        <f t="shared" ref="CB1077" si="2551">+A1077</f>
        <v>44901</v>
      </c>
      <c r="CC1077">
        <f t="shared" ref="CC1077" si="2552">+AR1077</f>
        <v>8395477</v>
      </c>
      <c r="CD1077">
        <f t="shared" ref="CD1077" si="2553">+AT1077</f>
        <v>13742</v>
      </c>
      <c r="CE1077">
        <f t="shared" ref="CE1077" si="2554">+AV1077</f>
        <v>14522</v>
      </c>
      <c r="CF1077" s="167">
        <f t="shared" ref="CF1077" si="2555">+A1077</f>
        <v>44901</v>
      </c>
      <c r="CG1077">
        <f t="shared" ref="CG1077" si="2556">+AQ1077</f>
        <v>16010</v>
      </c>
      <c r="CH1077">
        <f t="shared" ref="CH1077" si="2557">+AU1077</f>
        <v>22</v>
      </c>
      <c r="CI1077" s="167">
        <f t="shared" ref="CI1077" si="2558">+A1077</f>
        <v>44901</v>
      </c>
      <c r="CJ1077">
        <f t="shared" ref="CJ1077" si="2559">+AD1077</f>
        <v>1410</v>
      </c>
      <c r="CK1077">
        <f t="shared" ref="CK1077" si="2560">+AG1077</f>
        <v>301</v>
      </c>
      <c r="CL1077" s="167">
        <f t="shared" ref="CL1077" si="2561">+A1077</f>
        <v>44901</v>
      </c>
      <c r="CM1077">
        <f t="shared" ref="CM1077" si="2562">+AI1077</f>
        <v>16</v>
      </c>
      <c r="CN1077" s="1">
        <f t="shared" ref="CN1077" si="2563">+Z1077</f>
        <v>44901</v>
      </c>
      <c r="CO1077" s="253">
        <f t="shared" ref="CO1077" si="2564">+AD1077</f>
        <v>1410</v>
      </c>
      <c r="CP1077" s="1">
        <f t="shared" ref="CP1077" si="2565">+Z1077</f>
        <v>44901</v>
      </c>
      <c r="CQ1077" s="254">
        <f t="shared" ref="CQ1077" si="2566">+AI1077</f>
        <v>16</v>
      </c>
      <c r="CR1077" s="167">
        <f t="shared" ref="CR1077" si="2567">+A1077</f>
        <v>44901</v>
      </c>
      <c r="CS1077">
        <f t="shared" ref="CS1077" si="2568">+AQ1077</f>
        <v>16010</v>
      </c>
      <c r="CT1077">
        <f t="shared" ref="CT1077" si="2569">+AU1077</f>
        <v>22</v>
      </c>
      <c r="CU1077">
        <f t="shared" ref="CU1077" si="2570">+AS1077</f>
        <v>0</v>
      </c>
    </row>
    <row r="1078" spans="1:99" ht="18" customHeight="1" x14ac:dyDescent="0.55000000000000004">
      <c r="A1078" s="167">
        <v>44902</v>
      </c>
      <c r="B1078" s="219">
        <v>48</v>
      </c>
      <c r="C1078" s="142">
        <f t="shared" ref="C1078" si="2571">+B1078+C1077</f>
        <v>27996</v>
      </c>
      <c r="D1078" s="261">
        <f t="shared" ref="D1078" si="2572">+C1078-F1078</f>
        <v>542</v>
      </c>
      <c r="E1078" s="135">
        <v>0</v>
      </c>
      <c r="F1078" s="135">
        <v>27454</v>
      </c>
      <c r="G1078" s="135">
        <v>0</v>
      </c>
      <c r="H1078" s="123"/>
      <c r="I1078" s="135">
        <v>0</v>
      </c>
      <c r="J1078" s="123"/>
      <c r="K1078" s="41">
        <v>0</v>
      </c>
      <c r="L1078" s="134">
        <v>17360</v>
      </c>
      <c r="M1078" s="219">
        <v>226</v>
      </c>
      <c r="N1078" s="123"/>
      <c r="O1078" s="123"/>
      <c r="P1078" s="135">
        <v>370</v>
      </c>
      <c r="Q1078" s="135">
        <v>2</v>
      </c>
      <c r="R1078" s="123"/>
      <c r="S1078" s="123"/>
      <c r="T1078" s="135">
        <v>31455</v>
      </c>
      <c r="U1078" s="135">
        <v>191</v>
      </c>
      <c r="V1078" s="123"/>
      <c r="W1078" s="41">
        <v>342162</v>
      </c>
      <c r="X1078" s="136">
        <v>1770</v>
      </c>
      <c r="Y1078" s="4">
        <f t="shared" si="1835"/>
        <v>890</v>
      </c>
      <c r="Z1078" s="74">
        <f t="shared" ref="Z1078:Z1079" si="2573">+A1078</f>
        <v>44902</v>
      </c>
      <c r="AA1078" s="210">
        <f t="shared" ref="AA1078:AA1081" si="2574">+AF1078+AL1078+AR1078</f>
        <v>8881303</v>
      </c>
      <c r="AB1078" s="210">
        <f t="shared" ref="AB1078:AB1081" si="2575">+AH1078+AN1078+AT1078</f>
        <v>115784</v>
      </c>
      <c r="AC1078" s="211">
        <f t="shared" ref="AC1078:AC1081" si="2576">+AJ1078+AP1078+AV1078</f>
        <v>25418</v>
      </c>
      <c r="AD1078" s="170">
        <f t="shared" ref="AD1078" si="2577">+AF1078-AF1077</f>
        <v>1755</v>
      </c>
      <c r="AE1078" s="222">
        <f t="shared" ref="AE1078" si="2578">+AE1077+AD1078</f>
        <v>467059</v>
      </c>
      <c r="AF1078" s="143">
        <v>468264</v>
      </c>
      <c r="AG1078" s="171">
        <f t="shared" ref="AG1078" si="2579">+AH1078-AH1077</f>
        <v>351</v>
      </c>
      <c r="AH1078" s="143">
        <v>101251</v>
      </c>
      <c r="AI1078" s="171">
        <f t="shared" ref="AI1078" si="2580">+AJ1078-AJ1077</f>
        <v>22</v>
      </c>
      <c r="AJ1078" s="172">
        <v>10864</v>
      </c>
      <c r="AK1078" s="173">
        <f t="shared" ref="AK1078" si="2581">+AL1078-AL1077</f>
        <v>12</v>
      </c>
      <c r="AL1078" s="143">
        <v>839</v>
      </c>
      <c r="AM1078" s="173">
        <f t="shared" ref="AM1078" si="2582">+AN1078-AN1077</f>
        <v>0</v>
      </c>
      <c r="AN1078" s="143">
        <v>791</v>
      </c>
      <c r="AO1078" s="171">
        <f t="shared" ref="AO1078" si="2583">+AP1078-AP1077</f>
        <v>0</v>
      </c>
      <c r="AP1078" s="174">
        <v>6</v>
      </c>
      <c r="AQ1078" s="173">
        <f t="shared" ref="AQ1078" si="2584">+AR1078-AR1077</f>
        <v>16723</v>
      </c>
      <c r="AR1078" s="143">
        <v>8412200</v>
      </c>
      <c r="AS1078" s="171">
        <f t="shared" ref="AS1078" si="2585">+AT1078-AT1077</f>
        <v>0</v>
      </c>
      <c r="AT1078" s="143">
        <v>13742</v>
      </c>
      <c r="AU1078" s="171">
        <f t="shared" ref="AU1078" si="2586">+AV1078-AV1077</f>
        <v>26</v>
      </c>
      <c r="AV1078" s="175">
        <v>14548</v>
      </c>
      <c r="AW1078" s="217">
        <f t="shared" si="1836"/>
        <v>917</v>
      </c>
      <c r="AX1078" s="216">
        <f t="shared" ref="AX1078" si="2587">+A1078</f>
        <v>44902</v>
      </c>
      <c r="AY1078" s="5">
        <v>1168</v>
      </c>
      <c r="AZ1078" s="217">
        <f t="shared" ref="AZ1078" si="2588">+AZ1077+AY1078</f>
        <v>18860</v>
      </c>
      <c r="BA1078" s="217">
        <f t="shared" si="1840"/>
        <v>477</v>
      </c>
      <c r="BB1078" s="119">
        <v>0</v>
      </c>
      <c r="BC1078" s="26">
        <f t="shared" ref="BC1078" si="2589">+BC1077+BB1078</f>
        <v>2464</v>
      </c>
      <c r="BD1078" s="217">
        <f t="shared" si="1842"/>
        <v>512</v>
      </c>
      <c r="BE1078" s="209">
        <f t="shared" ref="BE1078" si="2590">+Z1078</f>
        <v>44902</v>
      </c>
      <c r="BF1078" s="120">
        <f t="shared" ref="BF1078" si="2591">+B1078</f>
        <v>48</v>
      </c>
      <c r="BG1078" s="120">
        <f t="shared" ref="BG1078" si="2592">+BI1078</f>
        <v>27996</v>
      </c>
      <c r="BH1078" s="209">
        <f t="shared" ref="BH1078" si="2593">+A1078</f>
        <v>44902</v>
      </c>
      <c r="BI1078" s="120">
        <f t="shared" ref="BI1078" si="2594">+C1078</f>
        <v>27996</v>
      </c>
      <c r="BJ1078" s="1">
        <f t="shared" ref="BJ1078" si="2595">+BE1078</f>
        <v>44902</v>
      </c>
      <c r="BK1078">
        <f t="shared" ref="BK1078" si="2596">+BM1078-BL1078</f>
        <v>17134</v>
      </c>
      <c r="BL1078">
        <f t="shared" ref="BL1078" si="2597">+M1078</f>
        <v>226</v>
      </c>
      <c r="BM1078">
        <f t="shared" ref="BM1078" si="2598">+L1078</f>
        <v>17360</v>
      </c>
      <c r="BN1078" s="1">
        <f t="shared" ref="BN1078" si="2599">+BJ1078</f>
        <v>44902</v>
      </c>
      <c r="BO1078">
        <f t="shared" ref="BO1078" si="2600">+BO1074+BM1078</f>
        <v>392480</v>
      </c>
      <c r="BP1078">
        <f t="shared" ref="BP1078" si="2601">+BP1074+BL1078</f>
        <v>14080</v>
      </c>
      <c r="BQ1078" s="167">
        <f t="shared" ref="BQ1078" si="2602">+A1078</f>
        <v>44902</v>
      </c>
      <c r="BR1078">
        <f t="shared" ref="BR1078" si="2603">+AF1078</f>
        <v>468264</v>
      </c>
      <c r="BS1078">
        <f t="shared" ref="BS1078" si="2604">+AH1078</f>
        <v>101251</v>
      </c>
      <c r="BT1078">
        <f t="shared" ref="BT1078" si="2605">+AJ1078</f>
        <v>10864</v>
      </c>
      <c r="BU1078">
        <v>15</v>
      </c>
      <c r="BV1078">
        <f t="shared" ref="BV1078" si="2606">+AD1078</f>
        <v>1755</v>
      </c>
      <c r="BW1078">
        <f t="shared" ref="BW1078" si="2607">+BW1074+BV1078</f>
        <v>122636</v>
      </c>
      <c r="BX1078" s="167">
        <f t="shared" ref="BX1078" si="2608">+A1078</f>
        <v>44902</v>
      </c>
      <c r="BY1078">
        <f t="shared" ref="BY1078" si="2609">+AL1078</f>
        <v>839</v>
      </c>
      <c r="BZ1078">
        <f t="shared" ref="BZ1078" si="2610">+AN1078</f>
        <v>791</v>
      </c>
      <c r="CA1078">
        <f t="shared" ref="CA1078" si="2611">+AP1078</f>
        <v>6</v>
      </c>
      <c r="CB1078" s="167">
        <f t="shared" ref="CB1078" si="2612">+A1078</f>
        <v>44902</v>
      </c>
      <c r="CC1078">
        <f t="shared" ref="CC1078" si="2613">+AR1078</f>
        <v>8412200</v>
      </c>
      <c r="CD1078">
        <f t="shared" ref="CD1078" si="2614">+AT1078</f>
        <v>13742</v>
      </c>
      <c r="CE1078">
        <f t="shared" ref="CE1078" si="2615">+AV1078</f>
        <v>14548</v>
      </c>
      <c r="CF1078" s="167">
        <f t="shared" ref="CF1078" si="2616">+A1078</f>
        <v>44902</v>
      </c>
      <c r="CG1078">
        <f t="shared" ref="CG1078" si="2617">+AQ1078</f>
        <v>16723</v>
      </c>
      <c r="CH1078">
        <f t="shared" ref="CH1078" si="2618">+AU1078</f>
        <v>26</v>
      </c>
      <c r="CI1078" s="167">
        <f t="shared" ref="CI1078" si="2619">+A1078</f>
        <v>44902</v>
      </c>
      <c r="CJ1078">
        <f t="shared" ref="CJ1078" si="2620">+AD1078</f>
        <v>1755</v>
      </c>
      <c r="CK1078">
        <f t="shared" ref="CK1078" si="2621">+AG1078</f>
        <v>351</v>
      </c>
      <c r="CL1078" s="167">
        <f t="shared" ref="CL1078" si="2622">+A1078</f>
        <v>44902</v>
      </c>
      <c r="CM1078">
        <f t="shared" ref="CM1078" si="2623">+AI1078</f>
        <v>22</v>
      </c>
      <c r="CN1078" s="1">
        <f t="shared" ref="CN1078" si="2624">+Z1078</f>
        <v>44902</v>
      </c>
      <c r="CO1078" s="253">
        <f t="shared" ref="CO1078" si="2625">+AD1078</f>
        <v>1755</v>
      </c>
      <c r="CP1078" s="1">
        <f t="shared" ref="CP1078" si="2626">+Z1078</f>
        <v>44902</v>
      </c>
      <c r="CQ1078" s="254">
        <f t="shared" ref="CQ1078" si="2627">+AI1078</f>
        <v>22</v>
      </c>
      <c r="CR1078" s="167">
        <f t="shared" ref="CR1078" si="2628">+A1078</f>
        <v>44902</v>
      </c>
      <c r="CS1078">
        <f t="shared" ref="CS1078" si="2629">+AQ1078</f>
        <v>16723</v>
      </c>
      <c r="CT1078">
        <f t="shared" ref="CT1078" si="2630">+AU1078</f>
        <v>26</v>
      </c>
      <c r="CU1078">
        <f t="shared" ref="CU1078" si="2631">+AS1078</f>
        <v>0</v>
      </c>
    </row>
    <row r="1079" spans="1:99" ht="18" customHeight="1" x14ac:dyDescent="0.55000000000000004">
      <c r="A1079" s="167">
        <v>44903</v>
      </c>
      <c r="B1079" s="219">
        <v>49</v>
      </c>
      <c r="C1079" s="142">
        <f t="shared" ref="C1079" si="2632">+B1079+C1078</f>
        <v>28045</v>
      </c>
      <c r="D1079" s="261">
        <f t="shared" ref="D1079" si="2633">+C1079-F1079</f>
        <v>518</v>
      </c>
      <c r="E1079" s="135">
        <v>0</v>
      </c>
      <c r="F1079" s="135">
        <v>27527</v>
      </c>
      <c r="G1079" s="135">
        <v>0</v>
      </c>
      <c r="H1079" s="123"/>
      <c r="I1079" s="135">
        <v>0</v>
      </c>
      <c r="J1079" s="123"/>
      <c r="K1079" s="41">
        <v>0</v>
      </c>
      <c r="L1079" s="134">
        <v>13160</v>
      </c>
      <c r="M1079" s="219">
        <v>156</v>
      </c>
      <c r="N1079" s="123"/>
      <c r="O1079" s="123"/>
      <c r="P1079" s="135">
        <v>232</v>
      </c>
      <c r="Q1079" s="135">
        <v>3</v>
      </c>
      <c r="R1079" s="123"/>
      <c r="S1079" s="123"/>
      <c r="T1079" s="135">
        <v>33048</v>
      </c>
      <c r="U1079" s="135">
        <v>199</v>
      </c>
      <c r="V1079" s="123"/>
      <c r="W1079" s="41">
        <v>322042</v>
      </c>
      <c r="X1079" s="136">
        <v>1724</v>
      </c>
      <c r="Y1079" s="4">
        <f t="shared" si="1835"/>
        <v>891</v>
      </c>
      <c r="Z1079" s="74">
        <f t="shared" si="2573"/>
        <v>44903</v>
      </c>
      <c r="AA1079" s="210">
        <f t="shared" si="2574"/>
        <v>8898272</v>
      </c>
      <c r="AB1079" s="210">
        <f t="shared" si="2575"/>
        <v>116190</v>
      </c>
      <c r="AC1079" s="211">
        <f t="shared" si="2576"/>
        <v>25482</v>
      </c>
      <c r="AD1079" s="170">
        <f t="shared" ref="AD1079" si="2634">+AF1079-AF1078</f>
        <v>1684</v>
      </c>
      <c r="AE1079" s="222">
        <f t="shared" ref="AE1079" si="2635">+AE1078+AD1079</f>
        <v>468743</v>
      </c>
      <c r="AF1079" s="143">
        <v>469948</v>
      </c>
      <c r="AG1079" s="171">
        <f t="shared" ref="AG1079" si="2636">+AH1079-AH1078</f>
        <v>406</v>
      </c>
      <c r="AH1079" s="143">
        <v>101657</v>
      </c>
      <c r="AI1079" s="171">
        <f t="shared" ref="AI1079" si="2637">+AJ1079-AJ1078</f>
        <v>27</v>
      </c>
      <c r="AJ1079" s="172">
        <v>10891</v>
      </c>
      <c r="AK1079" s="173">
        <f t="shared" ref="AK1079" si="2638">+AL1079-AL1078</f>
        <v>12</v>
      </c>
      <c r="AL1079" s="143">
        <v>851</v>
      </c>
      <c r="AM1079" s="173">
        <f t="shared" ref="AM1079" si="2639">+AN1079-AN1078</f>
        <v>0</v>
      </c>
      <c r="AN1079" s="143">
        <v>791</v>
      </c>
      <c r="AO1079" s="171">
        <f t="shared" ref="AO1079" si="2640">+AP1079-AP1078</f>
        <v>0</v>
      </c>
      <c r="AP1079" s="174">
        <v>6</v>
      </c>
      <c r="AQ1079" s="173">
        <f t="shared" ref="AQ1079" si="2641">+AR1079-AR1078</f>
        <v>15273</v>
      </c>
      <c r="AR1079" s="143">
        <v>8427473</v>
      </c>
      <c r="AS1079" s="171">
        <f t="shared" ref="AS1079" si="2642">+AT1079-AT1078</f>
        <v>0</v>
      </c>
      <c r="AT1079" s="143">
        <v>13742</v>
      </c>
      <c r="AU1079" s="171">
        <f t="shared" ref="AU1079" si="2643">+AV1079-AV1078</f>
        <v>37</v>
      </c>
      <c r="AV1079" s="175">
        <v>14585</v>
      </c>
      <c r="AW1079" s="217">
        <f t="shared" si="1836"/>
        <v>918</v>
      </c>
      <c r="AX1079" s="216">
        <f t="shared" ref="AX1079" si="2644">+A1079</f>
        <v>44903</v>
      </c>
      <c r="AY1079" s="5">
        <v>1185</v>
      </c>
      <c r="AZ1079" s="217">
        <f t="shared" ref="AZ1079" si="2645">+AZ1078+AY1079</f>
        <v>20045</v>
      </c>
      <c r="BA1079" s="217">
        <f t="shared" si="1840"/>
        <v>475</v>
      </c>
      <c r="BB1079" s="119">
        <v>2</v>
      </c>
      <c r="BC1079" s="26">
        <f t="shared" ref="BC1079" si="2646">+BC1078+BB1079</f>
        <v>2466</v>
      </c>
      <c r="BD1079" s="217">
        <f t="shared" si="1842"/>
        <v>510</v>
      </c>
      <c r="BE1079" s="209">
        <f t="shared" ref="BE1079" si="2647">+Z1079</f>
        <v>44903</v>
      </c>
      <c r="BF1079" s="120">
        <f t="shared" ref="BF1079" si="2648">+B1079</f>
        <v>49</v>
      </c>
      <c r="BG1079" s="120">
        <f t="shared" ref="BG1079" si="2649">+BI1079</f>
        <v>28045</v>
      </c>
      <c r="BH1079" s="209">
        <f t="shared" ref="BH1079" si="2650">+A1079</f>
        <v>44903</v>
      </c>
      <c r="BI1079" s="120">
        <f t="shared" ref="BI1079" si="2651">+C1079</f>
        <v>28045</v>
      </c>
      <c r="BJ1079" s="1">
        <f t="shared" ref="BJ1079" si="2652">+BE1079</f>
        <v>44903</v>
      </c>
      <c r="BK1079">
        <f t="shared" ref="BK1079" si="2653">+BM1079-BL1079</f>
        <v>13004</v>
      </c>
      <c r="BL1079">
        <f t="shared" ref="BL1079" si="2654">+M1079</f>
        <v>156</v>
      </c>
      <c r="BM1079">
        <f t="shared" ref="BM1079" si="2655">+L1079</f>
        <v>13160</v>
      </c>
      <c r="BN1079" s="1">
        <f t="shared" ref="BN1079" si="2656">+BJ1079</f>
        <v>44903</v>
      </c>
      <c r="BO1079">
        <f t="shared" ref="BO1079" si="2657">+BO1075+BM1079</f>
        <v>398870</v>
      </c>
      <c r="BP1079">
        <f t="shared" ref="BP1079" si="2658">+BP1075+BL1079</f>
        <v>14088</v>
      </c>
      <c r="BQ1079" s="167">
        <f t="shared" ref="BQ1079" si="2659">+A1079</f>
        <v>44903</v>
      </c>
      <c r="BR1079">
        <f t="shared" ref="BR1079" si="2660">+AF1079</f>
        <v>469948</v>
      </c>
      <c r="BS1079">
        <f t="shared" ref="BS1079" si="2661">+AH1079</f>
        <v>101657</v>
      </c>
      <c r="BT1079">
        <f t="shared" ref="BT1079" si="2662">+AJ1079</f>
        <v>10891</v>
      </c>
      <c r="BU1079">
        <v>15</v>
      </c>
      <c r="BV1079">
        <f t="shared" ref="BV1079" si="2663">+AD1079</f>
        <v>1684</v>
      </c>
      <c r="BW1079">
        <f t="shared" ref="BW1079" si="2664">+BW1075+BV1079</f>
        <v>108917</v>
      </c>
      <c r="BX1079" s="167">
        <f t="shared" ref="BX1079" si="2665">+A1079</f>
        <v>44903</v>
      </c>
      <c r="BY1079">
        <f t="shared" ref="BY1079" si="2666">+AL1079</f>
        <v>851</v>
      </c>
      <c r="BZ1079">
        <f t="shared" ref="BZ1079" si="2667">+AN1079</f>
        <v>791</v>
      </c>
      <c r="CA1079">
        <f t="shared" ref="CA1079" si="2668">+AP1079</f>
        <v>6</v>
      </c>
      <c r="CB1079" s="167">
        <f t="shared" ref="CB1079" si="2669">+A1079</f>
        <v>44903</v>
      </c>
      <c r="CC1079">
        <f t="shared" ref="CC1079" si="2670">+AR1079</f>
        <v>8427473</v>
      </c>
      <c r="CD1079">
        <f t="shared" ref="CD1079" si="2671">+AT1079</f>
        <v>13742</v>
      </c>
      <c r="CE1079">
        <f t="shared" ref="CE1079" si="2672">+AV1079</f>
        <v>14585</v>
      </c>
      <c r="CF1079" s="167">
        <f t="shared" ref="CF1079" si="2673">+A1079</f>
        <v>44903</v>
      </c>
      <c r="CG1079">
        <f t="shared" ref="CG1079" si="2674">+AQ1079</f>
        <v>15273</v>
      </c>
      <c r="CH1079">
        <f t="shared" ref="CH1079" si="2675">+AU1079</f>
        <v>37</v>
      </c>
      <c r="CI1079" s="167">
        <f t="shared" ref="CI1079" si="2676">+A1079</f>
        <v>44903</v>
      </c>
      <c r="CJ1079">
        <f t="shared" ref="CJ1079" si="2677">+AD1079</f>
        <v>1684</v>
      </c>
      <c r="CK1079">
        <f t="shared" ref="CK1079" si="2678">+AG1079</f>
        <v>406</v>
      </c>
      <c r="CL1079" s="167">
        <f t="shared" ref="CL1079" si="2679">+A1079</f>
        <v>44903</v>
      </c>
      <c r="CM1079">
        <f t="shared" ref="CM1079" si="2680">+AI1079</f>
        <v>27</v>
      </c>
      <c r="CN1079" s="1">
        <f t="shared" ref="CN1079" si="2681">+Z1079</f>
        <v>44903</v>
      </c>
      <c r="CO1079" s="253">
        <f t="shared" ref="CO1079" si="2682">+AD1079</f>
        <v>1684</v>
      </c>
      <c r="CP1079" s="1">
        <f t="shared" ref="CP1079" si="2683">+Z1079</f>
        <v>44903</v>
      </c>
      <c r="CQ1079" s="254">
        <f t="shared" ref="CQ1079" si="2684">+AI1079</f>
        <v>27</v>
      </c>
      <c r="CR1079" s="167">
        <f t="shared" ref="CR1079" si="2685">+A1079</f>
        <v>44903</v>
      </c>
      <c r="CS1079">
        <f t="shared" ref="CS1079" si="2686">+AQ1079</f>
        <v>15273</v>
      </c>
      <c r="CT1079">
        <f t="shared" ref="CT1079" si="2687">+AU1079</f>
        <v>37</v>
      </c>
      <c r="CU1079">
        <f t="shared" ref="CU1079" si="2688">+AS1079</f>
        <v>0</v>
      </c>
    </row>
    <row r="1080" spans="1:99" ht="18" customHeight="1" x14ac:dyDescent="0.55000000000000004">
      <c r="A1080" s="167">
        <v>44904</v>
      </c>
      <c r="B1080" s="219">
        <v>48</v>
      </c>
      <c r="C1080" s="142">
        <f t="shared" ref="C1080" si="2689">+B1080+C1079</f>
        <v>28093</v>
      </c>
      <c r="D1080" s="261">
        <f t="shared" ref="D1080" si="2690">+C1080-F1080</f>
        <v>494</v>
      </c>
      <c r="E1080" s="135">
        <v>0</v>
      </c>
      <c r="F1080" s="135">
        <v>27599</v>
      </c>
      <c r="G1080" s="135">
        <v>0</v>
      </c>
      <c r="H1080" s="123"/>
      <c r="I1080" s="135">
        <v>0</v>
      </c>
      <c r="J1080" s="123"/>
      <c r="K1080" s="41">
        <v>0</v>
      </c>
      <c r="L1080" s="134">
        <v>10729</v>
      </c>
      <c r="M1080" s="219">
        <v>178</v>
      </c>
      <c r="N1080" s="123"/>
      <c r="O1080" s="123"/>
      <c r="P1080" s="135">
        <v>317</v>
      </c>
      <c r="Q1080" s="135">
        <v>4</v>
      </c>
      <c r="R1080" s="123"/>
      <c r="S1080" s="123"/>
      <c r="T1080" s="135">
        <v>35815</v>
      </c>
      <c r="U1080" s="135">
        <v>193</v>
      </c>
      <c r="V1080" s="123"/>
      <c r="W1080" s="41">
        <v>296639</v>
      </c>
      <c r="X1080" s="136">
        <v>1705</v>
      </c>
      <c r="Y1080" s="4">
        <f t="shared" si="1835"/>
        <v>892</v>
      </c>
      <c r="Z1080" s="74">
        <f t="shared" ref="Z1080" si="2691">+A1080</f>
        <v>44904</v>
      </c>
      <c r="AA1080" s="210">
        <f t="shared" si="2574"/>
        <v>8914325</v>
      </c>
      <c r="AB1080" s="210">
        <f t="shared" si="2575"/>
        <v>116585</v>
      </c>
      <c r="AC1080" s="211">
        <f t="shared" si="2576"/>
        <v>25537</v>
      </c>
      <c r="AD1080" s="170">
        <f t="shared" ref="AD1080" si="2692">+AF1080-AF1079</f>
        <v>1671</v>
      </c>
      <c r="AE1080" s="222">
        <f t="shared" ref="AE1080" si="2693">+AE1079+AD1080</f>
        <v>470414</v>
      </c>
      <c r="AF1080" s="143">
        <v>471619</v>
      </c>
      <c r="AG1080" s="171">
        <f t="shared" ref="AG1080" si="2694">+AH1080-AH1079</f>
        <v>395</v>
      </c>
      <c r="AH1080" s="143">
        <v>102052</v>
      </c>
      <c r="AI1080" s="171">
        <f t="shared" ref="AI1080" si="2695">+AJ1080-AJ1079</f>
        <v>23</v>
      </c>
      <c r="AJ1080" s="172">
        <v>10914</v>
      </c>
      <c r="AK1080" s="173">
        <f t="shared" ref="AK1080" si="2696">+AL1080-AL1079</f>
        <v>27</v>
      </c>
      <c r="AL1080" s="143">
        <v>878</v>
      </c>
      <c r="AM1080" s="173">
        <f t="shared" ref="AM1080" si="2697">+AN1080-AN1079</f>
        <v>0</v>
      </c>
      <c r="AN1080" s="143">
        <v>791</v>
      </c>
      <c r="AO1080" s="171">
        <f t="shared" ref="AO1080" si="2698">+AP1080-AP1079</f>
        <v>0</v>
      </c>
      <c r="AP1080" s="174">
        <v>6</v>
      </c>
      <c r="AQ1080" s="173">
        <f t="shared" ref="AQ1080" si="2699">+AR1080-AR1079</f>
        <v>14355</v>
      </c>
      <c r="AR1080" s="143">
        <v>8441828</v>
      </c>
      <c r="AS1080" s="171">
        <f t="shared" ref="AS1080" si="2700">+AT1080-AT1079</f>
        <v>0</v>
      </c>
      <c r="AT1080" s="143">
        <v>13742</v>
      </c>
      <c r="AU1080" s="171">
        <f t="shared" ref="AU1080" si="2701">+AV1080-AV1079</f>
        <v>32</v>
      </c>
      <c r="AV1080" s="175">
        <v>14617</v>
      </c>
      <c r="AW1080" s="217">
        <f t="shared" si="1836"/>
        <v>919</v>
      </c>
      <c r="AX1080" s="216">
        <f t="shared" ref="AX1080" si="2702">+A1080</f>
        <v>44904</v>
      </c>
      <c r="AY1080" s="5">
        <v>924</v>
      </c>
      <c r="AZ1080" s="217">
        <f t="shared" ref="AZ1080" si="2703">+AZ1079+AY1080</f>
        <v>20969</v>
      </c>
      <c r="BA1080" s="217">
        <f t="shared" si="1840"/>
        <v>476</v>
      </c>
      <c r="BB1080" s="119">
        <v>4</v>
      </c>
      <c r="BC1080" s="26">
        <f t="shared" ref="BC1080" si="2704">+BC1079+BB1080</f>
        <v>2470</v>
      </c>
      <c r="BD1080" s="217">
        <f t="shared" si="1842"/>
        <v>511</v>
      </c>
      <c r="BE1080" s="209">
        <f t="shared" ref="BE1080" si="2705">+Z1080</f>
        <v>44904</v>
      </c>
      <c r="BF1080" s="120">
        <f t="shared" ref="BF1080" si="2706">+B1080</f>
        <v>48</v>
      </c>
      <c r="BG1080" s="120">
        <f t="shared" ref="BG1080" si="2707">+BI1080</f>
        <v>28093</v>
      </c>
      <c r="BH1080" s="209">
        <f t="shared" ref="BH1080" si="2708">+A1080</f>
        <v>44904</v>
      </c>
      <c r="BI1080" s="120">
        <f t="shared" ref="BI1080" si="2709">+C1080</f>
        <v>28093</v>
      </c>
      <c r="BJ1080" s="1">
        <f t="shared" ref="BJ1080" si="2710">+BE1080</f>
        <v>44904</v>
      </c>
      <c r="BK1080">
        <f t="shared" ref="BK1080" si="2711">+BM1080-BL1080</f>
        <v>10551</v>
      </c>
      <c r="BL1080">
        <f t="shared" ref="BL1080" si="2712">+M1080</f>
        <v>178</v>
      </c>
      <c r="BM1080">
        <f t="shared" ref="BM1080" si="2713">+L1080</f>
        <v>10729</v>
      </c>
      <c r="BN1080" s="1">
        <f t="shared" ref="BN1080" si="2714">+BJ1080</f>
        <v>44904</v>
      </c>
      <c r="BO1080">
        <f t="shared" ref="BO1080" si="2715">+BO1076+BM1080</f>
        <v>403155</v>
      </c>
      <c r="BP1080">
        <f t="shared" ref="BP1080" si="2716">+BP1076+BL1080</f>
        <v>13841</v>
      </c>
      <c r="BQ1080" s="167">
        <f t="shared" ref="BQ1080" si="2717">+A1080</f>
        <v>44904</v>
      </c>
      <c r="BR1080">
        <f t="shared" ref="BR1080" si="2718">+AF1080</f>
        <v>471619</v>
      </c>
      <c r="BS1080">
        <f t="shared" ref="BS1080" si="2719">+AH1080</f>
        <v>102052</v>
      </c>
      <c r="BT1080">
        <f t="shared" ref="BT1080" si="2720">+AJ1080</f>
        <v>10914</v>
      </c>
      <c r="BU1080">
        <v>15</v>
      </c>
      <c r="BV1080">
        <f t="shared" ref="BV1080" si="2721">+AD1080</f>
        <v>1671</v>
      </c>
      <c r="BW1080">
        <f t="shared" ref="BW1080" si="2722">+BW1076+BV1080</f>
        <v>122165</v>
      </c>
      <c r="BX1080" s="167">
        <f t="shared" ref="BX1080" si="2723">+A1080</f>
        <v>44904</v>
      </c>
      <c r="BY1080">
        <f t="shared" ref="BY1080" si="2724">+AL1080</f>
        <v>878</v>
      </c>
      <c r="BZ1080">
        <f t="shared" ref="BZ1080" si="2725">+AN1080</f>
        <v>791</v>
      </c>
      <c r="CA1080">
        <f t="shared" ref="CA1080" si="2726">+AP1080</f>
        <v>6</v>
      </c>
      <c r="CB1080" s="167">
        <f t="shared" ref="CB1080" si="2727">+A1080</f>
        <v>44904</v>
      </c>
      <c r="CC1080">
        <f t="shared" ref="CC1080" si="2728">+AR1080</f>
        <v>8441828</v>
      </c>
      <c r="CD1080">
        <f t="shared" ref="CD1080" si="2729">+AT1080</f>
        <v>13742</v>
      </c>
      <c r="CE1080">
        <f t="shared" ref="CE1080" si="2730">+AV1080</f>
        <v>14617</v>
      </c>
      <c r="CF1080" s="167">
        <f t="shared" ref="CF1080" si="2731">+A1080</f>
        <v>44904</v>
      </c>
      <c r="CG1080">
        <f t="shared" ref="CG1080" si="2732">+AQ1080</f>
        <v>14355</v>
      </c>
      <c r="CH1080">
        <f t="shared" ref="CH1080" si="2733">+AU1080</f>
        <v>32</v>
      </c>
      <c r="CI1080" s="167">
        <f t="shared" ref="CI1080" si="2734">+A1080</f>
        <v>44904</v>
      </c>
      <c r="CJ1080">
        <f t="shared" ref="CJ1080" si="2735">+AD1080</f>
        <v>1671</v>
      </c>
      <c r="CK1080">
        <f t="shared" ref="CK1080" si="2736">+AG1080</f>
        <v>395</v>
      </c>
      <c r="CL1080" s="167">
        <f t="shared" ref="CL1080" si="2737">+A1080</f>
        <v>44904</v>
      </c>
      <c r="CM1080">
        <f t="shared" ref="CM1080" si="2738">+AI1080</f>
        <v>23</v>
      </c>
      <c r="CN1080" s="1">
        <f t="shared" ref="CN1080" si="2739">+Z1080</f>
        <v>44904</v>
      </c>
      <c r="CO1080" s="253">
        <f t="shared" ref="CO1080" si="2740">+AD1080</f>
        <v>1671</v>
      </c>
      <c r="CP1080" s="1">
        <f t="shared" ref="CP1080" si="2741">+Z1080</f>
        <v>44904</v>
      </c>
      <c r="CQ1080" s="254">
        <f t="shared" ref="CQ1080" si="2742">+AI1080</f>
        <v>23</v>
      </c>
      <c r="CR1080" s="167">
        <f t="shared" ref="CR1080" si="2743">+A1080</f>
        <v>44904</v>
      </c>
      <c r="CS1080">
        <f t="shared" ref="CS1080" si="2744">+AQ1080</f>
        <v>14355</v>
      </c>
      <c r="CT1080">
        <f t="shared" ref="CT1080" si="2745">+AU1080</f>
        <v>32</v>
      </c>
      <c r="CU1080">
        <f t="shared" ref="CU1080" si="2746">+AS1080</f>
        <v>0</v>
      </c>
    </row>
    <row r="1081" spans="1:99" ht="18" customHeight="1" x14ac:dyDescent="0.55000000000000004">
      <c r="A1081" s="167">
        <v>44905</v>
      </c>
      <c r="B1081" s="219">
        <v>68</v>
      </c>
      <c r="C1081" s="142">
        <f t="shared" ref="C1081" si="2747">+B1081+C1080</f>
        <v>28161</v>
      </c>
      <c r="D1081" s="261">
        <f t="shared" ref="D1081" si="2748">+C1081-F1081</f>
        <v>488</v>
      </c>
      <c r="E1081" s="135">
        <v>0</v>
      </c>
      <c r="F1081" s="135">
        <v>27673</v>
      </c>
      <c r="G1081" s="135">
        <v>0</v>
      </c>
      <c r="H1081" s="123"/>
      <c r="I1081" s="135">
        <v>0</v>
      </c>
      <c r="J1081" s="123"/>
      <c r="K1081" s="41">
        <v>0</v>
      </c>
      <c r="L1081" s="134">
        <v>8477</v>
      </c>
      <c r="M1081" s="219">
        <v>150</v>
      </c>
      <c r="N1081" s="123"/>
      <c r="O1081" s="123"/>
      <c r="P1081" s="135">
        <v>85</v>
      </c>
      <c r="Q1081" s="135">
        <v>2</v>
      </c>
      <c r="R1081" s="123"/>
      <c r="S1081" s="123"/>
      <c r="T1081" s="135">
        <v>30898</v>
      </c>
      <c r="U1081" s="135">
        <v>228</v>
      </c>
      <c r="V1081" s="123"/>
      <c r="W1081" s="41">
        <v>274133</v>
      </c>
      <c r="X1081" s="136">
        <v>1625</v>
      </c>
      <c r="Y1081" s="4">
        <f t="shared" si="1835"/>
        <v>893</v>
      </c>
      <c r="Z1081" s="74">
        <f t="shared" ref="Z1081" si="2749">+A1081</f>
        <v>44905</v>
      </c>
      <c r="AA1081" s="210">
        <f t="shared" si="2574"/>
        <v>8930363</v>
      </c>
      <c r="AB1081" s="210">
        <f t="shared" si="2575"/>
        <v>116993</v>
      </c>
      <c r="AC1081" s="211">
        <f t="shared" si="2576"/>
        <v>25582</v>
      </c>
      <c r="AD1081" s="170">
        <f t="shared" ref="AD1081" si="2750">+AF1081-AF1080</f>
        <v>1728</v>
      </c>
      <c r="AE1081" s="222">
        <f t="shared" ref="AE1081" si="2751">+AE1080+AD1081</f>
        <v>472142</v>
      </c>
      <c r="AF1081" s="143">
        <v>473347</v>
      </c>
      <c r="AG1081" s="171">
        <f t="shared" ref="AG1081" si="2752">+AH1081-AH1080</f>
        <v>405</v>
      </c>
      <c r="AH1081" s="143">
        <v>102457</v>
      </c>
      <c r="AI1081" s="171">
        <f t="shared" ref="AI1081" si="2753">+AJ1081-AJ1080</f>
        <v>21</v>
      </c>
      <c r="AJ1081" s="172">
        <v>10935</v>
      </c>
      <c r="AK1081" s="173">
        <f t="shared" ref="AK1081" si="2754">+AL1081-AL1080</f>
        <v>34</v>
      </c>
      <c r="AL1081" s="143">
        <v>912</v>
      </c>
      <c r="AM1081" s="173">
        <f t="shared" ref="AM1081" si="2755">+AN1081-AN1080</f>
        <v>3</v>
      </c>
      <c r="AN1081" s="143">
        <v>794</v>
      </c>
      <c r="AO1081" s="171">
        <f t="shared" ref="AO1081" si="2756">+AP1081-AP1080</f>
        <v>0</v>
      </c>
      <c r="AP1081" s="174">
        <v>6</v>
      </c>
      <c r="AQ1081" s="173">
        <f t="shared" ref="AQ1081" si="2757">+AR1081-AR1080</f>
        <v>14276</v>
      </c>
      <c r="AR1081" s="143">
        <v>8456104</v>
      </c>
      <c r="AS1081" s="171">
        <f t="shared" ref="AS1081" si="2758">+AT1081-AT1080</f>
        <v>0</v>
      </c>
      <c r="AT1081" s="143">
        <v>13742</v>
      </c>
      <c r="AU1081" s="171">
        <f t="shared" ref="AU1081" si="2759">+AV1081-AV1080</f>
        <v>24</v>
      </c>
      <c r="AV1081" s="175">
        <v>14641</v>
      </c>
      <c r="AW1081" s="217">
        <f t="shared" si="1836"/>
        <v>920</v>
      </c>
      <c r="AX1081" s="216">
        <f t="shared" ref="AX1081" si="2760">+A1081</f>
        <v>44905</v>
      </c>
      <c r="AY1081" s="5">
        <v>784</v>
      </c>
      <c r="AZ1081" s="217">
        <f t="shared" ref="AZ1081" si="2761">+AZ1080+AY1081</f>
        <v>21753</v>
      </c>
      <c r="BA1081" s="217">
        <f t="shared" si="1840"/>
        <v>477</v>
      </c>
      <c r="BB1081" s="119">
        <v>3</v>
      </c>
      <c r="BC1081" s="26">
        <f t="shared" ref="BC1081" si="2762">+BC1080+BB1081</f>
        <v>2473</v>
      </c>
      <c r="BD1081" s="217">
        <f t="shared" si="1842"/>
        <v>512</v>
      </c>
      <c r="BE1081" s="209">
        <f t="shared" ref="BE1081" si="2763">+Z1081</f>
        <v>44905</v>
      </c>
      <c r="BF1081" s="120">
        <f t="shared" ref="BF1081" si="2764">+B1081</f>
        <v>68</v>
      </c>
      <c r="BG1081" s="120">
        <f t="shared" ref="BG1081" si="2765">+BI1081</f>
        <v>28161</v>
      </c>
      <c r="BH1081" s="209">
        <f t="shared" ref="BH1081" si="2766">+A1081</f>
        <v>44905</v>
      </c>
      <c r="BI1081" s="120">
        <f t="shared" ref="BI1081" si="2767">+C1081</f>
        <v>28161</v>
      </c>
      <c r="BJ1081" s="1">
        <f t="shared" ref="BJ1081" si="2768">+BE1081</f>
        <v>44905</v>
      </c>
      <c r="BK1081">
        <f t="shared" ref="BK1081" si="2769">+BM1081-BL1081</f>
        <v>8327</v>
      </c>
      <c r="BL1081">
        <f t="shared" ref="BL1081" si="2770">+M1081</f>
        <v>150</v>
      </c>
      <c r="BM1081">
        <f t="shared" ref="BM1081" si="2771">+L1081</f>
        <v>8477</v>
      </c>
      <c r="BN1081" s="1">
        <f t="shared" ref="BN1081" si="2772">+BJ1081</f>
        <v>44905</v>
      </c>
      <c r="BO1081">
        <f t="shared" ref="BO1081" si="2773">+BO1077+BM1081</f>
        <v>407709</v>
      </c>
      <c r="BP1081">
        <f t="shared" ref="BP1081" si="2774">+BP1077+BL1081</f>
        <v>13821</v>
      </c>
      <c r="BQ1081" s="167">
        <f t="shared" ref="BQ1081" si="2775">+A1081</f>
        <v>44905</v>
      </c>
      <c r="BR1081">
        <f t="shared" ref="BR1081" si="2776">+AF1081</f>
        <v>473347</v>
      </c>
      <c r="BS1081">
        <f t="shared" ref="BS1081" si="2777">+AH1081</f>
        <v>102457</v>
      </c>
      <c r="BT1081">
        <f t="shared" ref="BT1081" si="2778">+AJ1081</f>
        <v>10935</v>
      </c>
      <c r="BU1081">
        <v>15</v>
      </c>
      <c r="BV1081">
        <f t="shared" ref="BV1081" si="2779">+AD1081</f>
        <v>1728</v>
      </c>
      <c r="BW1081">
        <f t="shared" ref="BW1081" si="2780">+BW1077+BV1081</f>
        <v>110881</v>
      </c>
      <c r="BX1081" s="167">
        <f t="shared" ref="BX1081" si="2781">+A1081</f>
        <v>44905</v>
      </c>
      <c r="BY1081">
        <f t="shared" ref="BY1081" si="2782">+AL1081</f>
        <v>912</v>
      </c>
      <c r="BZ1081">
        <f t="shared" ref="BZ1081" si="2783">+AN1081</f>
        <v>794</v>
      </c>
      <c r="CA1081">
        <f t="shared" ref="CA1081" si="2784">+AP1081</f>
        <v>6</v>
      </c>
      <c r="CB1081" s="167">
        <f t="shared" ref="CB1081" si="2785">+A1081</f>
        <v>44905</v>
      </c>
      <c r="CC1081">
        <f t="shared" ref="CC1081" si="2786">+AR1081</f>
        <v>8456104</v>
      </c>
      <c r="CD1081">
        <f t="shared" ref="CD1081" si="2787">+AT1081</f>
        <v>13742</v>
      </c>
      <c r="CE1081">
        <f t="shared" ref="CE1081" si="2788">+AV1081</f>
        <v>14641</v>
      </c>
      <c r="CF1081" s="167">
        <f t="shared" ref="CF1081" si="2789">+A1081</f>
        <v>44905</v>
      </c>
      <c r="CG1081">
        <f t="shared" ref="CG1081" si="2790">+AQ1081</f>
        <v>14276</v>
      </c>
      <c r="CH1081">
        <f t="shared" ref="CH1081" si="2791">+AU1081</f>
        <v>24</v>
      </c>
      <c r="CI1081" s="167">
        <f t="shared" ref="CI1081" si="2792">+A1081</f>
        <v>44905</v>
      </c>
      <c r="CJ1081">
        <f t="shared" ref="CJ1081" si="2793">+AD1081</f>
        <v>1728</v>
      </c>
      <c r="CK1081">
        <f t="shared" ref="CK1081" si="2794">+AG1081</f>
        <v>405</v>
      </c>
      <c r="CL1081" s="167">
        <f t="shared" ref="CL1081" si="2795">+A1081</f>
        <v>44905</v>
      </c>
      <c r="CM1081">
        <f t="shared" ref="CM1081" si="2796">+AI1081</f>
        <v>21</v>
      </c>
      <c r="CN1081" s="1">
        <f t="shared" ref="CN1081" si="2797">+Z1081</f>
        <v>44905</v>
      </c>
      <c r="CO1081" s="253">
        <f t="shared" ref="CO1081" si="2798">+AD1081</f>
        <v>1728</v>
      </c>
      <c r="CP1081" s="1">
        <f t="shared" ref="CP1081" si="2799">+Z1081</f>
        <v>44905</v>
      </c>
      <c r="CQ1081" s="254">
        <f t="shared" ref="CQ1081" si="2800">+AI1081</f>
        <v>21</v>
      </c>
      <c r="CR1081" s="167">
        <f t="shared" ref="CR1081" si="2801">+A1081</f>
        <v>44905</v>
      </c>
      <c r="CS1081">
        <f t="shared" ref="CS1081" si="2802">+AQ1081</f>
        <v>14276</v>
      </c>
      <c r="CT1081">
        <f t="shared" ref="CT1081" si="2803">+AU1081</f>
        <v>24</v>
      </c>
      <c r="CU1081">
        <f t="shared" ref="CU1081" si="2804">+AS1081</f>
        <v>0</v>
      </c>
    </row>
    <row r="1082" spans="1:99" ht="18" customHeight="1" x14ac:dyDescent="0.55000000000000004">
      <c r="A1082" s="167">
        <v>44906</v>
      </c>
      <c r="B1082" s="219">
        <v>69</v>
      </c>
      <c r="C1082" s="142">
        <f t="shared" ref="C1082" si="2805">+B1082+C1081</f>
        <v>28230</v>
      </c>
      <c r="D1082" s="261">
        <f t="shared" ref="D1082" si="2806">+C1082-F1082</f>
        <v>507</v>
      </c>
      <c r="E1082" s="135">
        <v>0</v>
      </c>
      <c r="F1082" s="135">
        <v>27723</v>
      </c>
      <c r="G1082" s="135">
        <v>0</v>
      </c>
      <c r="H1082" s="123"/>
      <c r="I1082" s="135">
        <v>0</v>
      </c>
      <c r="J1082" s="123"/>
      <c r="K1082" s="41">
        <v>0</v>
      </c>
      <c r="L1082" s="134">
        <v>6598</v>
      </c>
      <c r="M1082" s="219">
        <v>143</v>
      </c>
      <c r="N1082" s="123"/>
      <c r="O1082" s="123"/>
      <c r="P1082" s="135">
        <v>66</v>
      </c>
      <c r="Q1082" s="135">
        <v>1</v>
      </c>
      <c r="R1082" s="123"/>
      <c r="S1082" s="123"/>
      <c r="T1082" s="135">
        <v>29843</v>
      </c>
      <c r="U1082" s="135">
        <v>113</v>
      </c>
      <c r="V1082" s="123"/>
      <c r="W1082" s="41">
        <v>250822</v>
      </c>
      <c r="X1082" s="136">
        <v>1654</v>
      </c>
      <c r="Y1082" s="4">
        <f t="shared" si="1835"/>
        <v>894</v>
      </c>
      <c r="Z1082" s="74">
        <f t="shared" ref="Z1082" si="2807">+A1082</f>
        <v>44906</v>
      </c>
      <c r="AA1082" s="210">
        <f t="shared" ref="AA1082:AA1084" si="2808">+AF1082+AL1082+AR1082</f>
        <v>8946179</v>
      </c>
      <c r="AB1082" s="210">
        <f t="shared" ref="AB1082:AB1084" si="2809">+AH1082+AN1082+AT1082</f>
        <v>117448</v>
      </c>
      <c r="AC1082" s="211">
        <f t="shared" ref="AC1082:AC1084" si="2810">+AJ1082+AP1082+AV1082</f>
        <v>25644</v>
      </c>
      <c r="AD1082" s="170">
        <f t="shared" ref="AD1082" si="2811">+AF1082-AF1081</f>
        <v>1689</v>
      </c>
      <c r="AE1082" s="222">
        <f t="shared" ref="AE1082" si="2812">+AE1081+AD1082</f>
        <v>473831</v>
      </c>
      <c r="AF1082" s="143">
        <v>475036</v>
      </c>
      <c r="AG1082" s="171">
        <f t="shared" ref="AG1082" si="2813">+AH1082-AH1081</f>
        <v>452</v>
      </c>
      <c r="AH1082" s="143">
        <v>102909</v>
      </c>
      <c r="AI1082" s="171">
        <f t="shared" ref="AI1082" si="2814">+AJ1082-AJ1081</f>
        <v>24</v>
      </c>
      <c r="AJ1082" s="172">
        <v>10959</v>
      </c>
      <c r="AK1082" s="173">
        <f t="shared" ref="AK1082" si="2815">+AL1082-AL1081</f>
        <v>44</v>
      </c>
      <c r="AL1082" s="143">
        <v>956</v>
      </c>
      <c r="AM1082" s="173">
        <f t="shared" ref="AM1082" si="2816">+AN1082-AN1081</f>
        <v>3</v>
      </c>
      <c r="AN1082" s="143">
        <v>797</v>
      </c>
      <c r="AO1082" s="171">
        <f t="shared" ref="AO1082" si="2817">+AP1082-AP1081</f>
        <v>0</v>
      </c>
      <c r="AP1082" s="174">
        <v>6</v>
      </c>
      <c r="AQ1082" s="173">
        <f t="shared" ref="AQ1082" si="2818">+AR1082-AR1081</f>
        <v>14083</v>
      </c>
      <c r="AR1082" s="143">
        <v>8470187</v>
      </c>
      <c r="AS1082" s="171">
        <f t="shared" ref="AS1082" si="2819">+AT1082-AT1081</f>
        <v>0</v>
      </c>
      <c r="AT1082" s="143">
        <v>13742</v>
      </c>
      <c r="AU1082" s="171">
        <f t="shared" ref="AU1082" si="2820">+AV1082-AV1081</f>
        <v>38</v>
      </c>
      <c r="AV1082" s="175">
        <v>14679</v>
      </c>
      <c r="AW1082" s="217">
        <f t="shared" si="1836"/>
        <v>921</v>
      </c>
      <c r="AX1082" s="216">
        <f t="shared" ref="AX1082" si="2821">+A1082</f>
        <v>44906</v>
      </c>
      <c r="AY1082" s="5">
        <v>528</v>
      </c>
      <c r="AZ1082" s="217">
        <f t="shared" ref="AZ1082" si="2822">+AZ1081+AY1082</f>
        <v>22281</v>
      </c>
      <c r="BA1082" s="217">
        <f t="shared" si="1840"/>
        <v>478</v>
      </c>
      <c r="BB1082" s="119">
        <v>2</v>
      </c>
      <c r="BC1082" s="26">
        <f t="shared" ref="BC1082" si="2823">+BC1081+BB1082</f>
        <v>2475</v>
      </c>
      <c r="BD1082" s="217">
        <f t="shared" si="1842"/>
        <v>513</v>
      </c>
      <c r="BE1082" s="209">
        <f t="shared" ref="BE1082" si="2824">+Z1082</f>
        <v>44906</v>
      </c>
      <c r="BF1082" s="120">
        <f t="shared" ref="BF1082" si="2825">+B1082</f>
        <v>69</v>
      </c>
      <c r="BG1082" s="120">
        <f t="shared" ref="BG1082" si="2826">+BI1082</f>
        <v>28230</v>
      </c>
      <c r="BH1082" s="209">
        <f t="shared" ref="BH1082" si="2827">+A1082</f>
        <v>44906</v>
      </c>
      <c r="BI1082" s="120">
        <f t="shared" ref="BI1082" si="2828">+C1082</f>
        <v>28230</v>
      </c>
      <c r="BJ1082" s="1">
        <f t="shared" ref="BJ1082" si="2829">+BE1082</f>
        <v>44906</v>
      </c>
      <c r="BK1082">
        <f t="shared" ref="BK1082" si="2830">+BM1082-BL1082</f>
        <v>6455</v>
      </c>
      <c r="BL1082">
        <f t="shared" ref="BL1082" si="2831">+M1082</f>
        <v>143</v>
      </c>
      <c r="BM1082">
        <f t="shared" ref="BM1082" si="2832">+L1082</f>
        <v>6598</v>
      </c>
      <c r="BN1082" s="1">
        <f t="shared" ref="BN1082" si="2833">+BJ1082</f>
        <v>44906</v>
      </c>
      <c r="BO1082">
        <f t="shared" ref="BO1082" si="2834">+BO1078+BM1082</f>
        <v>399078</v>
      </c>
      <c r="BP1082">
        <f t="shared" ref="BP1082" si="2835">+BP1078+BL1082</f>
        <v>14223</v>
      </c>
      <c r="BQ1082" s="167">
        <f t="shared" ref="BQ1082" si="2836">+A1082</f>
        <v>44906</v>
      </c>
      <c r="BR1082">
        <f t="shared" ref="BR1082" si="2837">+AF1082</f>
        <v>475036</v>
      </c>
      <c r="BS1082">
        <f t="shared" ref="BS1082" si="2838">+AH1082</f>
        <v>102909</v>
      </c>
      <c r="BT1082">
        <f t="shared" ref="BT1082" si="2839">+AJ1082</f>
        <v>10959</v>
      </c>
      <c r="BU1082">
        <v>15</v>
      </c>
      <c r="BV1082">
        <f t="shared" ref="BV1082" si="2840">+AD1082</f>
        <v>1689</v>
      </c>
      <c r="BW1082">
        <f t="shared" ref="BW1082" si="2841">+BW1078+BV1082</f>
        <v>124325</v>
      </c>
      <c r="BX1082" s="167">
        <f t="shared" ref="BX1082" si="2842">+A1082</f>
        <v>44906</v>
      </c>
      <c r="BY1082">
        <f t="shared" ref="BY1082" si="2843">+AL1082</f>
        <v>956</v>
      </c>
      <c r="BZ1082">
        <f t="shared" ref="BZ1082" si="2844">+AN1082</f>
        <v>797</v>
      </c>
      <c r="CA1082">
        <f t="shared" ref="CA1082" si="2845">+AP1082</f>
        <v>6</v>
      </c>
      <c r="CB1082" s="167">
        <f t="shared" ref="CB1082" si="2846">+A1082</f>
        <v>44906</v>
      </c>
      <c r="CC1082">
        <f t="shared" ref="CC1082" si="2847">+AR1082</f>
        <v>8470187</v>
      </c>
      <c r="CD1082">
        <f t="shared" ref="CD1082" si="2848">+AT1082</f>
        <v>13742</v>
      </c>
      <c r="CE1082">
        <f t="shared" ref="CE1082" si="2849">+AV1082</f>
        <v>14679</v>
      </c>
      <c r="CF1082" s="167">
        <f t="shared" ref="CF1082" si="2850">+A1082</f>
        <v>44906</v>
      </c>
      <c r="CG1082">
        <f t="shared" ref="CG1082" si="2851">+AQ1082</f>
        <v>14083</v>
      </c>
      <c r="CH1082">
        <f t="shared" ref="CH1082" si="2852">+AU1082</f>
        <v>38</v>
      </c>
      <c r="CI1082" s="167">
        <f t="shared" ref="CI1082" si="2853">+A1082</f>
        <v>44906</v>
      </c>
      <c r="CJ1082">
        <f t="shared" ref="CJ1082" si="2854">+AD1082</f>
        <v>1689</v>
      </c>
      <c r="CK1082">
        <f t="shared" ref="CK1082" si="2855">+AG1082</f>
        <v>452</v>
      </c>
      <c r="CL1082" s="167">
        <f t="shared" ref="CL1082" si="2856">+A1082</f>
        <v>44906</v>
      </c>
      <c r="CM1082">
        <f t="shared" ref="CM1082" si="2857">+AI1082</f>
        <v>24</v>
      </c>
      <c r="CN1082" s="1">
        <f t="shared" ref="CN1082" si="2858">+Z1082</f>
        <v>44906</v>
      </c>
      <c r="CO1082" s="253">
        <f t="shared" ref="CO1082" si="2859">+AD1082</f>
        <v>1689</v>
      </c>
      <c r="CP1082" s="1">
        <f t="shared" ref="CP1082" si="2860">+Z1082</f>
        <v>44906</v>
      </c>
      <c r="CQ1082" s="254">
        <f t="shared" ref="CQ1082" si="2861">+AI1082</f>
        <v>24</v>
      </c>
      <c r="CR1082" s="167">
        <f t="shared" ref="CR1082" si="2862">+A1082</f>
        <v>44906</v>
      </c>
      <c r="CS1082">
        <f t="shared" ref="CS1082" si="2863">+AQ1082</f>
        <v>14083</v>
      </c>
      <c r="CT1082">
        <f t="shared" ref="CT1082" si="2864">+AU1082</f>
        <v>38</v>
      </c>
      <c r="CU1082">
        <f t="shared" ref="CU1082" si="2865">+AS1082</f>
        <v>0</v>
      </c>
    </row>
    <row r="1083" spans="1:99" ht="18" customHeight="1" x14ac:dyDescent="0.55000000000000004">
      <c r="A1083" s="167">
        <v>44907</v>
      </c>
      <c r="B1083" s="219">
        <v>45</v>
      </c>
      <c r="C1083" s="142">
        <f t="shared" ref="C1083" si="2866">+B1083+C1082</f>
        <v>28275</v>
      </c>
      <c r="D1083" s="261">
        <f t="shared" ref="D1083" si="2867">+C1083-F1083</f>
        <v>491</v>
      </c>
      <c r="E1083" s="135">
        <v>0</v>
      </c>
      <c r="F1083" s="135">
        <v>27784</v>
      </c>
      <c r="G1083" s="135">
        <v>1</v>
      </c>
      <c r="H1083" s="123"/>
      <c r="I1083" s="135">
        <v>1</v>
      </c>
      <c r="J1083" s="123"/>
      <c r="K1083" s="41">
        <v>0</v>
      </c>
      <c r="L1083" s="134">
        <v>5364</v>
      </c>
      <c r="M1083" s="219">
        <v>183</v>
      </c>
      <c r="N1083" s="123"/>
      <c r="O1083" s="123"/>
      <c r="P1083" s="135">
        <v>155</v>
      </c>
      <c r="Q1083" s="135">
        <v>2</v>
      </c>
      <c r="R1083" s="123"/>
      <c r="S1083" s="123"/>
      <c r="T1083" s="135">
        <v>25685</v>
      </c>
      <c r="U1083" s="135">
        <v>176</v>
      </c>
      <c r="V1083" s="123"/>
      <c r="W1083" s="41">
        <v>230346</v>
      </c>
      <c r="X1083" s="136">
        <v>1659</v>
      </c>
      <c r="Y1083" s="4">
        <f t="shared" si="1835"/>
        <v>895</v>
      </c>
      <c r="Z1083" s="74">
        <f t="shared" ref="Z1083" si="2868">+A1083</f>
        <v>44907</v>
      </c>
      <c r="AA1083" s="210">
        <f t="shared" si="2808"/>
        <v>8958677</v>
      </c>
      <c r="AB1083" s="210">
        <f t="shared" si="2809"/>
        <v>117739</v>
      </c>
      <c r="AC1083" s="211">
        <f t="shared" si="2810"/>
        <v>25700</v>
      </c>
      <c r="AD1083" s="170">
        <f t="shared" ref="AD1083" si="2869">+AF1083-AF1082</f>
        <v>1561</v>
      </c>
      <c r="AE1083" s="222">
        <f t="shared" ref="AE1083" si="2870">+AE1082+AD1083</f>
        <v>475392</v>
      </c>
      <c r="AF1083" s="143">
        <v>476597</v>
      </c>
      <c r="AG1083" s="171">
        <f t="shared" ref="AG1083" si="2871">+AH1083-AH1082</f>
        <v>287</v>
      </c>
      <c r="AH1083" s="143">
        <v>103196</v>
      </c>
      <c r="AI1083" s="171">
        <f t="shared" ref="AI1083" si="2872">+AJ1083-AJ1082</f>
        <v>25</v>
      </c>
      <c r="AJ1083" s="172">
        <v>10984</v>
      </c>
      <c r="AK1083" s="173">
        <f t="shared" ref="AK1083" si="2873">+AL1083-AL1082</f>
        <v>84</v>
      </c>
      <c r="AL1083" s="143">
        <v>1040</v>
      </c>
      <c r="AM1083" s="173">
        <f t="shared" ref="AM1083" si="2874">+AN1083-AN1082</f>
        <v>4</v>
      </c>
      <c r="AN1083" s="143">
        <v>801</v>
      </c>
      <c r="AO1083" s="171">
        <f t="shared" ref="AO1083" si="2875">+AP1083-AP1082</f>
        <v>0</v>
      </c>
      <c r="AP1083" s="174">
        <v>6</v>
      </c>
      <c r="AQ1083" s="173">
        <f t="shared" ref="AQ1083" si="2876">+AR1083-AR1082</f>
        <v>10853</v>
      </c>
      <c r="AR1083" s="143">
        <v>8481040</v>
      </c>
      <c r="AS1083" s="171">
        <f t="shared" ref="AS1083" si="2877">+AT1083-AT1082</f>
        <v>0</v>
      </c>
      <c r="AT1083" s="143">
        <v>13742</v>
      </c>
      <c r="AU1083" s="171">
        <f t="shared" ref="AU1083" si="2878">+AV1083-AV1082</f>
        <v>31</v>
      </c>
      <c r="AV1083" s="175">
        <v>14710</v>
      </c>
      <c r="AW1083" s="217">
        <f t="shared" si="1836"/>
        <v>922</v>
      </c>
      <c r="AX1083" s="216">
        <f t="shared" ref="AX1083" si="2879">+A1083</f>
        <v>44907</v>
      </c>
      <c r="AY1083" s="5">
        <v>559</v>
      </c>
      <c r="AZ1083" s="217">
        <f t="shared" ref="AZ1083" si="2880">+AZ1082+AY1083</f>
        <v>22840</v>
      </c>
      <c r="BA1083" s="217">
        <f t="shared" si="1840"/>
        <v>476</v>
      </c>
      <c r="BB1083" s="119">
        <v>2</v>
      </c>
      <c r="BC1083" s="26">
        <f t="shared" ref="BC1083" si="2881">+BC1082+BB1083</f>
        <v>2477</v>
      </c>
      <c r="BD1083" s="217">
        <f t="shared" si="1842"/>
        <v>511</v>
      </c>
      <c r="BE1083" s="209">
        <f t="shared" ref="BE1083" si="2882">+Z1083</f>
        <v>44907</v>
      </c>
      <c r="BF1083" s="120">
        <f t="shared" ref="BF1083" si="2883">+B1083</f>
        <v>45</v>
      </c>
      <c r="BG1083" s="120">
        <f t="shared" ref="BG1083" si="2884">+BI1083</f>
        <v>28275</v>
      </c>
      <c r="BH1083" s="209">
        <f t="shared" ref="BH1083" si="2885">+A1083</f>
        <v>44907</v>
      </c>
      <c r="BI1083" s="120">
        <f t="shared" ref="BI1083" si="2886">+C1083</f>
        <v>28275</v>
      </c>
      <c r="BJ1083" s="1">
        <f t="shared" ref="BJ1083" si="2887">+BE1083</f>
        <v>44907</v>
      </c>
      <c r="BK1083">
        <f t="shared" ref="BK1083" si="2888">+BM1083-BL1083</f>
        <v>5181</v>
      </c>
      <c r="BL1083">
        <f t="shared" ref="BL1083" si="2889">+M1083</f>
        <v>183</v>
      </c>
      <c r="BM1083">
        <f t="shared" ref="BM1083" si="2890">+L1083</f>
        <v>5364</v>
      </c>
      <c r="BN1083" s="1">
        <f t="shared" ref="BN1083" si="2891">+BJ1083</f>
        <v>44907</v>
      </c>
      <c r="BO1083">
        <f t="shared" ref="BO1083" si="2892">+BO1079+BM1083</f>
        <v>404234</v>
      </c>
      <c r="BP1083">
        <f t="shared" ref="BP1083" si="2893">+BP1079+BL1083</f>
        <v>14271</v>
      </c>
      <c r="BQ1083" s="167">
        <f t="shared" ref="BQ1083" si="2894">+A1083</f>
        <v>44907</v>
      </c>
      <c r="BR1083">
        <f t="shared" ref="BR1083" si="2895">+AF1083</f>
        <v>476597</v>
      </c>
      <c r="BS1083">
        <f t="shared" ref="BS1083" si="2896">+AH1083</f>
        <v>103196</v>
      </c>
      <c r="BT1083">
        <f t="shared" ref="BT1083" si="2897">+AJ1083</f>
        <v>10984</v>
      </c>
      <c r="BU1083">
        <v>15</v>
      </c>
      <c r="BV1083">
        <f t="shared" ref="BV1083" si="2898">+AD1083</f>
        <v>1561</v>
      </c>
      <c r="BW1083">
        <f t="shared" ref="BW1083" si="2899">+BW1079+BV1083</f>
        <v>110478</v>
      </c>
      <c r="BX1083" s="167">
        <f t="shared" ref="BX1083" si="2900">+A1083</f>
        <v>44907</v>
      </c>
      <c r="BY1083">
        <f t="shared" ref="BY1083" si="2901">+AL1083</f>
        <v>1040</v>
      </c>
      <c r="BZ1083">
        <f t="shared" ref="BZ1083" si="2902">+AN1083</f>
        <v>801</v>
      </c>
      <c r="CA1083">
        <f t="shared" ref="CA1083" si="2903">+AP1083</f>
        <v>6</v>
      </c>
      <c r="CB1083" s="167">
        <f t="shared" ref="CB1083" si="2904">+A1083</f>
        <v>44907</v>
      </c>
      <c r="CC1083">
        <f t="shared" ref="CC1083" si="2905">+AR1083</f>
        <v>8481040</v>
      </c>
      <c r="CD1083">
        <f t="shared" ref="CD1083" si="2906">+AT1083</f>
        <v>13742</v>
      </c>
      <c r="CE1083">
        <f t="shared" ref="CE1083" si="2907">+AV1083</f>
        <v>14710</v>
      </c>
      <c r="CF1083" s="167">
        <f t="shared" ref="CF1083" si="2908">+A1083</f>
        <v>44907</v>
      </c>
      <c r="CG1083">
        <f t="shared" ref="CG1083" si="2909">+AQ1083</f>
        <v>10853</v>
      </c>
      <c r="CH1083">
        <f t="shared" ref="CH1083" si="2910">+AU1083</f>
        <v>31</v>
      </c>
      <c r="CI1083" s="167">
        <f t="shared" ref="CI1083" si="2911">+A1083</f>
        <v>44907</v>
      </c>
      <c r="CJ1083">
        <f t="shared" ref="CJ1083" si="2912">+AD1083</f>
        <v>1561</v>
      </c>
      <c r="CK1083">
        <f t="shared" ref="CK1083" si="2913">+AG1083</f>
        <v>287</v>
      </c>
      <c r="CL1083" s="167">
        <f t="shared" ref="CL1083" si="2914">+A1083</f>
        <v>44907</v>
      </c>
      <c r="CM1083">
        <f t="shared" ref="CM1083" si="2915">+AI1083</f>
        <v>25</v>
      </c>
      <c r="CN1083" s="1">
        <f t="shared" ref="CN1083" si="2916">+Z1083</f>
        <v>44907</v>
      </c>
      <c r="CO1083" s="253">
        <f t="shared" ref="CO1083" si="2917">+AD1083</f>
        <v>1561</v>
      </c>
      <c r="CP1083" s="1">
        <f t="shared" ref="CP1083" si="2918">+Z1083</f>
        <v>44907</v>
      </c>
      <c r="CQ1083" s="254">
        <f t="shared" ref="CQ1083" si="2919">+AI1083</f>
        <v>25</v>
      </c>
      <c r="CR1083" s="167">
        <f t="shared" ref="CR1083" si="2920">+A1083</f>
        <v>44907</v>
      </c>
      <c r="CS1083">
        <f t="shared" ref="CS1083" si="2921">+AQ1083</f>
        <v>10853</v>
      </c>
      <c r="CT1083">
        <f t="shared" ref="CT1083" si="2922">+AU1083</f>
        <v>31</v>
      </c>
      <c r="CU1083">
        <f t="shared" ref="CU1083" si="2923">+AS1083</f>
        <v>0</v>
      </c>
    </row>
    <row r="1084" spans="1:99" ht="18" customHeight="1" x14ac:dyDescent="0.55000000000000004">
      <c r="A1084" s="167">
        <v>44908</v>
      </c>
      <c r="B1084" s="219">
        <v>42</v>
      </c>
      <c r="C1084" s="142">
        <f t="shared" ref="C1084" si="2924">+B1084+C1083</f>
        <v>28317</v>
      </c>
      <c r="D1084" s="261">
        <f t="shared" ref="D1084" si="2925">+C1084-F1084</f>
        <v>444</v>
      </c>
      <c r="E1084" s="135">
        <v>0</v>
      </c>
      <c r="F1084" s="135">
        <v>27873</v>
      </c>
      <c r="G1084" s="135">
        <v>0</v>
      </c>
      <c r="H1084" s="123"/>
      <c r="I1084" s="135">
        <v>1</v>
      </c>
      <c r="J1084" s="123"/>
      <c r="K1084" s="41">
        <v>0</v>
      </c>
      <c r="L1084" s="134"/>
      <c r="M1084" s="219"/>
      <c r="N1084" s="123"/>
      <c r="O1084" s="123"/>
      <c r="P1084" s="135"/>
      <c r="Q1084" s="135"/>
      <c r="R1084" s="123"/>
      <c r="S1084" s="123"/>
      <c r="T1084" s="135"/>
      <c r="U1084" s="135"/>
      <c r="V1084" s="123"/>
      <c r="W1084" s="41"/>
      <c r="X1084" s="136"/>
      <c r="Y1084" s="4">
        <f t="shared" si="1835"/>
        <v>896</v>
      </c>
      <c r="Z1084" s="74">
        <f t="shared" ref="Z1084" si="2926">+A1084</f>
        <v>44908</v>
      </c>
      <c r="AA1084" s="210">
        <f t="shared" si="2808"/>
        <v>8977357</v>
      </c>
      <c r="AB1084" s="210">
        <f t="shared" si="2809"/>
        <v>118177</v>
      </c>
      <c r="AC1084" s="211">
        <f t="shared" si="2810"/>
        <v>25749</v>
      </c>
      <c r="AD1084" s="170">
        <f t="shared" ref="AD1084" si="2927">+AF1084-AF1083</f>
        <v>1423</v>
      </c>
      <c r="AE1084" s="222">
        <f t="shared" ref="AE1084" si="2928">+AE1083+AD1084</f>
        <v>476815</v>
      </c>
      <c r="AF1084" s="143">
        <v>478020</v>
      </c>
      <c r="AG1084" s="171">
        <f t="shared" ref="AG1084" si="2929">+AH1084-AH1083</f>
        <v>435</v>
      </c>
      <c r="AH1084" s="143">
        <v>103631</v>
      </c>
      <c r="AI1084" s="171">
        <f t="shared" ref="AI1084" si="2930">+AJ1084-AJ1083</f>
        <v>37</v>
      </c>
      <c r="AJ1084" s="172">
        <v>11021</v>
      </c>
      <c r="AK1084" s="173">
        <f t="shared" ref="AK1084" si="2931">+AL1084-AL1083</f>
        <v>102</v>
      </c>
      <c r="AL1084" s="143">
        <v>1142</v>
      </c>
      <c r="AM1084" s="173">
        <f t="shared" ref="AM1084" si="2932">+AN1084-AN1083</f>
        <v>3</v>
      </c>
      <c r="AN1084" s="143">
        <v>804</v>
      </c>
      <c r="AO1084" s="171">
        <f t="shared" ref="AO1084" si="2933">+AP1084-AP1083</f>
        <v>0</v>
      </c>
      <c r="AP1084" s="174">
        <v>6</v>
      </c>
      <c r="AQ1084" s="173">
        <f t="shared" ref="AQ1084" si="2934">+AR1084-AR1083</f>
        <v>17155</v>
      </c>
      <c r="AR1084" s="143">
        <v>8498195</v>
      </c>
      <c r="AS1084" s="171">
        <f t="shared" ref="AS1084" si="2935">+AT1084-AT1083</f>
        <v>0</v>
      </c>
      <c r="AT1084" s="143">
        <v>13742</v>
      </c>
      <c r="AU1084" s="171">
        <f t="shared" ref="AU1084" si="2936">+AV1084-AV1083</f>
        <v>12</v>
      </c>
      <c r="AV1084" s="175">
        <v>14722</v>
      </c>
      <c r="AW1084" s="217">
        <f t="shared" si="1836"/>
        <v>923</v>
      </c>
      <c r="AX1084" s="216">
        <f t="shared" ref="AX1084" si="2937">+A1084</f>
        <v>44908</v>
      </c>
      <c r="AY1084" s="5">
        <v>476</v>
      </c>
      <c r="AZ1084" s="217">
        <f t="shared" ref="AZ1084" si="2938">+AZ1083+AY1084</f>
        <v>23316</v>
      </c>
      <c r="BA1084" s="217">
        <f t="shared" si="1840"/>
        <v>477</v>
      </c>
      <c r="BB1084" s="119">
        <v>1</v>
      </c>
      <c r="BC1084" s="26">
        <f t="shared" ref="BC1084" si="2939">+BC1083+BB1084</f>
        <v>2478</v>
      </c>
      <c r="BD1084" s="217">
        <f t="shared" si="1842"/>
        <v>512</v>
      </c>
      <c r="BE1084" s="209">
        <f t="shared" ref="BE1084" si="2940">+Z1084</f>
        <v>44908</v>
      </c>
      <c r="BF1084" s="120">
        <f t="shared" ref="BF1084" si="2941">+B1084</f>
        <v>42</v>
      </c>
      <c r="BG1084" s="120">
        <f t="shared" ref="BG1084" si="2942">+BI1084</f>
        <v>28317</v>
      </c>
      <c r="BH1084" s="209">
        <f t="shared" ref="BH1084" si="2943">+A1084</f>
        <v>44908</v>
      </c>
      <c r="BI1084" s="120">
        <f t="shared" ref="BI1084" si="2944">+C1084</f>
        <v>28317</v>
      </c>
      <c r="BJ1084" s="1">
        <f t="shared" ref="BJ1084" si="2945">+BE1084</f>
        <v>44908</v>
      </c>
      <c r="BK1084">
        <f t="shared" ref="BK1084" si="2946">+BM1084-BL1084</f>
        <v>0</v>
      </c>
      <c r="BL1084">
        <f t="shared" ref="BL1084" si="2947">+M1084</f>
        <v>0</v>
      </c>
      <c r="BM1084">
        <f t="shared" ref="BM1084" si="2948">+L1084</f>
        <v>0</v>
      </c>
      <c r="BN1084" s="1">
        <f t="shared" ref="BN1084" si="2949">+BJ1084</f>
        <v>44908</v>
      </c>
      <c r="BO1084">
        <f t="shared" ref="BO1084" si="2950">+BO1080+BM1084</f>
        <v>403155</v>
      </c>
      <c r="BP1084">
        <f t="shared" ref="BP1084" si="2951">+BP1080+BL1084</f>
        <v>13841</v>
      </c>
      <c r="BQ1084" s="167">
        <f t="shared" ref="BQ1084" si="2952">+A1084</f>
        <v>44908</v>
      </c>
      <c r="BR1084">
        <f t="shared" ref="BR1084" si="2953">+AF1084</f>
        <v>478020</v>
      </c>
      <c r="BS1084">
        <f t="shared" ref="BS1084" si="2954">+AH1084</f>
        <v>103631</v>
      </c>
      <c r="BT1084">
        <f t="shared" ref="BT1084" si="2955">+AJ1084</f>
        <v>11021</v>
      </c>
      <c r="BU1084">
        <v>15</v>
      </c>
      <c r="BV1084">
        <f t="shared" ref="BV1084" si="2956">+AD1084</f>
        <v>1423</v>
      </c>
      <c r="BW1084">
        <f t="shared" ref="BW1084" si="2957">+BW1080+BV1084</f>
        <v>123588</v>
      </c>
      <c r="BX1084" s="167">
        <f t="shared" ref="BX1084" si="2958">+A1084</f>
        <v>44908</v>
      </c>
      <c r="BY1084">
        <f t="shared" ref="BY1084" si="2959">+AL1084</f>
        <v>1142</v>
      </c>
      <c r="BZ1084">
        <f t="shared" ref="BZ1084" si="2960">+AN1084</f>
        <v>804</v>
      </c>
      <c r="CA1084">
        <f t="shared" ref="CA1084" si="2961">+AP1084</f>
        <v>6</v>
      </c>
      <c r="CB1084" s="167">
        <f t="shared" ref="CB1084" si="2962">+A1084</f>
        <v>44908</v>
      </c>
      <c r="CC1084">
        <f t="shared" ref="CC1084" si="2963">+AR1084</f>
        <v>8498195</v>
      </c>
      <c r="CD1084">
        <f t="shared" ref="CD1084" si="2964">+AT1084</f>
        <v>13742</v>
      </c>
      <c r="CE1084">
        <f t="shared" ref="CE1084" si="2965">+AV1084</f>
        <v>14722</v>
      </c>
      <c r="CF1084" s="167">
        <f t="shared" ref="CF1084" si="2966">+A1084</f>
        <v>44908</v>
      </c>
      <c r="CG1084">
        <f t="shared" ref="CG1084" si="2967">+AQ1084</f>
        <v>17155</v>
      </c>
      <c r="CH1084">
        <f t="shared" ref="CH1084" si="2968">+AU1084</f>
        <v>12</v>
      </c>
      <c r="CI1084" s="167">
        <f t="shared" ref="CI1084" si="2969">+A1084</f>
        <v>44908</v>
      </c>
      <c r="CJ1084">
        <f t="shared" ref="CJ1084" si="2970">+AD1084</f>
        <v>1423</v>
      </c>
      <c r="CK1084">
        <f t="shared" ref="CK1084" si="2971">+AG1084</f>
        <v>435</v>
      </c>
      <c r="CL1084" s="167">
        <f t="shared" ref="CL1084" si="2972">+A1084</f>
        <v>44908</v>
      </c>
      <c r="CM1084">
        <f t="shared" ref="CM1084" si="2973">+AI1084</f>
        <v>37</v>
      </c>
      <c r="CN1084" s="1">
        <f t="shared" ref="CN1084" si="2974">+Z1084</f>
        <v>44908</v>
      </c>
      <c r="CO1084" s="253">
        <f t="shared" ref="CO1084" si="2975">+AD1084</f>
        <v>1423</v>
      </c>
      <c r="CP1084" s="1">
        <f t="shared" ref="CP1084" si="2976">+Z1084</f>
        <v>44908</v>
      </c>
      <c r="CQ1084" s="254">
        <f t="shared" ref="CQ1084" si="2977">+AI1084</f>
        <v>37</v>
      </c>
      <c r="CR1084" s="167">
        <f t="shared" ref="CR1084" si="2978">+A1084</f>
        <v>44908</v>
      </c>
      <c r="CS1084">
        <f t="shared" ref="CS1084" si="2979">+AQ1084</f>
        <v>17155</v>
      </c>
      <c r="CT1084">
        <f t="shared" ref="CT1084" si="2980">+AU1084</f>
        <v>12</v>
      </c>
      <c r="CU1084">
        <f t="shared" ref="CU1084" si="2981">+AS1084</f>
        <v>0</v>
      </c>
    </row>
    <row r="1085" spans="1:99" ht="18" customHeight="1" x14ac:dyDescent="0.55000000000000004">
      <c r="A1085" s="167">
        <v>44909</v>
      </c>
      <c r="B1085" s="219">
        <v>56</v>
      </c>
      <c r="C1085" s="142">
        <f t="shared" ref="C1085" si="2982">+B1085+C1084</f>
        <v>28373</v>
      </c>
      <c r="D1085" s="261">
        <f t="shared" ref="D1085" si="2983">+C1085-F1085</f>
        <v>412</v>
      </c>
      <c r="E1085" s="135">
        <v>0</v>
      </c>
      <c r="F1085" s="135">
        <v>27961</v>
      </c>
      <c r="G1085" s="135">
        <v>0</v>
      </c>
      <c r="H1085" s="123"/>
      <c r="I1085" s="135">
        <v>0</v>
      </c>
      <c r="J1085" s="123"/>
      <c r="K1085" s="41">
        <v>0</v>
      </c>
      <c r="L1085" s="134"/>
      <c r="M1085" s="219"/>
      <c r="N1085" s="123"/>
      <c r="O1085" s="123"/>
      <c r="P1085" s="135"/>
      <c r="Q1085" s="135"/>
      <c r="R1085" s="123"/>
      <c r="S1085" s="123"/>
      <c r="T1085" s="135"/>
      <c r="U1085" s="135"/>
      <c r="V1085" s="123"/>
      <c r="W1085" s="41"/>
      <c r="X1085" s="136"/>
      <c r="Y1085" s="4">
        <f t="shared" si="1835"/>
        <v>897</v>
      </c>
      <c r="Z1085" s="74">
        <f t="shared" ref="Z1085" si="2984">+A1085</f>
        <v>44909</v>
      </c>
      <c r="AA1085" s="210">
        <f t="shared" ref="AA1085" si="2985">+AF1085+AL1085+AR1085</f>
        <v>8996858</v>
      </c>
      <c r="AB1085" s="210">
        <f t="shared" ref="AB1085" si="2986">+AH1085+AN1085+AT1085</f>
        <v>118722</v>
      </c>
      <c r="AC1085" s="211">
        <f t="shared" ref="AC1085" si="2987">+AJ1085+AP1085+AV1085</f>
        <v>25822</v>
      </c>
      <c r="AD1085" s="170">
        <f t="shared" ref="AD1085" si="2988">+AF1085-AF1084</f>
        <v>1751</v>
      </c>
      <c r="AE1085" s="222">
        <f t="shared" ref="AE1085" si="2989">+AE1084+AD1085</f>
        <v>478566</v>
      </c>
      <c r="AF1085" s="143">
        <v>479771</v>
      </c>
      <c r="AG1085" s="171">
        <f t="shared" ref="AG1085" si="2990">+AH1085-AH1084</f>
        <v>495</v>
      </c>
      <c r="AH1085" s="143">
        <v>104126</v>
      </c>
      <c r="AI1085" s="171">
        <f t="shared" ref="AI1085" si="2991">+AJ1085-AJ1084</f>
        <v>35</v>
      </c>
      <c r="AJ1085" s="172">
        <v>11056</v>
      </c>
      <c r="AK1085" s="173">
        <f t="shared" ref="AK1085" si="2992">+AL1085-AL1084</f>
        <v>112</v>
      </c>
      <c r="AL1085" s="143">
        <v>1254</v>
      </c>
      <c r="AM1085" s="173">
        <f t="shared" ref="AM1085" si="2993">+AN1085-AN1084</f>
        <v>50</v>
      </c>
      <c r="AN1085" s="143">
        <v>854</v>
      </c>
      <c r="AO1085" s="171">
        <f t="shared" ref="AO1085" si="2994">+AP1085-AP1084</f>
        <v>1</v>
      </c>
      <c r="AP1085" s="174">
        <v>7</v>
      </c>
      <c r="AQ1085" s="173">
        <f t="shared" ref="AQ1085" si="2995">+AR1085-AR1084</f>
        <v>17638</v>
      </c>
      <c r="AR1085" s="143">
        <v>8515833</v>
      </c>
      <c r="AS1085" s="171">
        <f t="shared" ref="AS1085" si="2996">+AT1085-AT1084</f>
        <v>0</v>
      </c>
      <c r="AT1085" s="143">
        <v>13742</v>
      </c>
      <c r="AU1085" s="171">
        <f t="shared" ref="AU1085" si="2997">+AV1085-AV1084</f>
        <v>37</v>
      </c>
      <c r="AV1085" s="175">
        <v>14759</v>
      </c>
      <c r="AW1085" s="217">
        <f t="shared" si="1836"/>
        <v>924</v>
      </c>
      <c r="AX1085" s="216">
        <f t="shared" ref="AX1085" si="2998">+A1085</f>
        <v>44909</v>
      </c>
      <c r="AY1085" s="5">
        <v>494</v>
      </c>
      <c r="AZ1085" s="217">
        <f t="shared" ref="AZ1085" si="2999">+AZ1084+AY1085</f>
        <v>23810</v>
      </c>
      <c r="BA1085" s="217">
        <f t="shared" si="1840"/>
        <v>478</v>
      </c>
      <c r="BB1085" s="119">
        <v>12</v>
      </c>
      <c r="BC1085" s="26">
        <f t="shared" ref="BC1085" si="3000">+BC1084+BB1085</f>
        <v>2490</v>
      </c>
      <c r="BD1085" s="217">
        <f t="shared" si="1842"/>
        <v>513</v>
      </c>
      <c r="BE1085" s="209">
        <f t="shared" ref="BE1085" si="3001">+Z1085</f>
        <v>44909</v>
      </c>
      <c r="BF1085" s="120">
        <f t="shared" ref="BF1085" si="3002">+B1085</f>
        <v>56</v>
      </c>
      <c r="BG1085" s="120">
        <f t="shared" ref="BG1085" si="3003">+BI1085</f>
        <v>28373</v>
      </c>
      <c r="BH1085" s="209">
        <f t="shared" ref="BH1085" si="3004">+A1085</f>
        <v>44909</v>
      </c>
      <c r="BI1085" s="120">
        <f t="shared" ref="BI1085" si="3005">+C1085</f>
        <v>28373</v>
      </c>
      <c r="BJ1085" s="1">
        <f t="shared" ref="BJ1085" si="3006">+BE1085</f>
        <v>44909</v>
      </c>
      <c r="BK1085">
        <f t="shared" ref="BK1085" si="3007">+BM1085-BL1085</f>
        <v>0</v>
      </c>
      <c r="BL1085">
        <f t="shared" ref="BL1085" si="3008">+M1085</f>
        <v>0</v>
      </c>
      <c r="BM1085">
        <f t="shared" ref="BM1085" si="3009">+L1085</f>
        <v>0</v>
      </c>
      <c r="BN1085" s="1">
        <f t="shared" ref="BN1085" si="3010">+BJ1085</f>
        <v>44909</v>
      </c>
      <c r="BO1085">
        <f t="shared" ref="BO1085" si="3011">+BO1081+BM1085</f>
        <v>407709</v>
      </c>
      <c r="BP1085">
        <f t="shared" ref="BP1085" si="3012">+BP1081+BL1085</f>
        <v>13821</v>
      </c>
      <c r="BQ1085" s="167">
        <f t="shared" ref="BQ1085" si="3013">+A1085</f>
        <v>44909</v>
      </c>
      <c r="BR1085">
        <f t="shared" ref="BR1085" si="3014">+AF1085</f>
        <v>479771</v>
      </c>
      <c r="BS1085">
        <f t="shared" ref="BS1085" si="3015">+AH1085</f>
        <v>104126</v>
      </c>
      <c r="BT1085">
        <f t="shared" ref="BT1085" si="3016">+AJ1085</f>
        <v>11056</v>
      </c>
      <c r="BU1085">
        <v>15</v>
      </c>
      <c r="BV1085">
        <f t="shared" ref="BV1085" si="3017">+AD1085</f>
        <v>1751</v>
      </c>
      <c r="BW1085">
        <f t="shared" ref="BW1085" si="3018">+BW1081+BV1085</f>
        <v>112632</v>
      </c>
      <c r="BX1085" s="167">
        <f t="shared" ref="BX1085" si="3019">+A1085</f>
        <v>44909</v>
      </c>
      <c r="BY1085">
        <f t="shared" ref="BY1085" si="3020">+AL1085</f>
        <v>1254</v>
      </c>
      <c r="BZ1085">
        <f t="shared" ref="BZ1085" si="3021">+AN1085</f>
        <v>854</v>
      </c>
      <c r="CA1085">
        <f t="shared" ref="CA1085" si="3022">+AP1085</f>
        <v>7</v>
      </c>
      <c r="CB1085" s="167">
        <f t="shared" ref="CB1085" si="3023">+A1085</f>
        <v>44909</v>
      </c>
      <c r="CC1085">
        <f t="shared" ref="CC1085" si="3024">+AR1085</f>
        <v>8515833</v>
      </c>
      <c r="CD1085">
        <f t="shared" ref="CD1085" si="3025">+AT1085</f>
        <v>13742</v>
      </c>
      <c r="CE1085">
        <f t="shared" ref="CE1085" si="3026">+AV1085</f>
        <v>14759</v>
      </c>
      <c r="CF1085" s="167">
        <f t="shared" ref="CF1085" si="3027">+A1085</f>
        <v>44909</v>
      </c>
      <c r="CG1085">
        <f t="shared" ref="CG1085" si="3028">+AQ1085</f>
        <v>17638</v>
      </c>
      <c r="CH1085">
        <f t="shared" ref="CH1085" si="3029">+AU1085</f>
        <v>37</v>
      </c>
      <c r="CI1085" s="167">
        <f t="shared" ref="CI1085" si="3030">+A1085</f>
        <v>44909</v>
      </c>
      <c r="CJ1085">
        <f t="shared" ref="CJ1085" si="3031">+AD1085</f>
        <v>1751</v>
      </c>
      <c r="CK1085">
        <f t="shared" ref="CK1085" si="3032">+AG1085</f>
        <v>495</v>
      </c>
      <c r="CL1085" s="167">
        <f t="shared" ref="CL1085" si="3033">+A1085</f>
        <v>44909</v>
      </c>
      <c r="CM1085">
        <f t="shared" ref="CM1085" si="3034">+AI1085</f>
        <v>35</v>
      </c>
      <c r="CN1085" s="1">
        <f t="shared" ref="CN1085" si="3035">+Z1085</f>
        <v>44909</v>
      </c>
      <c r="CO1085" s="253">
        <f t="shared" ref="CO1085" si="3036">+AD1085</f>
        <v>1751</v>
      </c>
      <c r="CP1085" s="1">
        <f t="shared" ref="CP1085" si="3037">+Z1085</f>
        <v>44909</v>
      </c>
      <c r="CQ1085" s="254">
        <f t="shared" ref="CQ1085" si="3038">+AI1085</f>
        <v>35</v>
      </c>
      <c r="CR1085" s="167">
        <f t="shared" ref="CR1085" si="3039">+A1085</f>
        <v>44909</v>
      </c>
      <c r="CS1085">
        <f t="shared" ref="CS1085" si="3040">+AQ1085</f>
        <v>17638</v>
      </c>
      <c r="CT1085">
        <f t="shared" ref="CT1085" si="3041">+AU1085</f>
        <v>37</v>
      </c>
      <c r="CU1085">
        <f t="shared" ref="CU1085" si="3042">+AS1085</f>
        <v>0</v>
      </c>
    </row>
    <row r="1086" spans="1:99" ht="18" customHeight="1" x14ac:dyDescent="0.55000000000000004">
      <c r="A1086" s="167">
        <v>44910</v>
      </c>
      <c r="B1086" s="219">
        <v>66</v>
      </c>
      <c r="C1086" s="142">
        <f t="shared" ref="C1086" si="3043">+B1086+C1085</f>
        <v>28439</v>
      </c>
      <c r="D1086" s="261">
        <f t="shared" ref="D1086" si="3044">+C1086-F1086</f>
        <v>424</v>
      </c>
      <c r="E1086" s="135">
        <v>0</v>
      </c>
      <c r="F1086" s="135">
        <v>28015</v>
      </c>
      <c r="G1086" s="135">
        <v>0</v>
      </c>
      <c r="H1086" s="123"/>
      <c r="I1086" s="135">
        <v>0</v>
      </c>
      <c r="J1086" s="123"/>
      <c r="K1086" s="41">
        <v>0</v>
      </c>
      <c r="L1086" s="134"/>
      <c r="M1086" s="219"/>
      <c r="N1086" s="123"/>
      <c r="O1086" s="123"/>
      <c r="P1086" s="135"/>
      <c r="Q1086" s="135"/>
      <c r="R1086" s="123"/>
      <c r="S1086" s="123"/>
      <c r="T1086" s="135"/>
      <c r="U1086" s="135"/>
      <c r="V1086" s="123"/>
      <c r="W1086" s="41"/>
      <c r="X1086" s="136"/>
      <c r="Y1086" s="4">
        <f t="shared" si="1835"/>
        <v>898</v>
      </c>
      <c r="Z1086" s="74">
        <f t="shared" ref="Z1086" si="3045">+A1086</f>
        <v>44910</v>
      </c>
      <c r="AA1086" s="210">
        <f t="shared" ref="AA1086" si="3046">+AF1086+AL1086+AR1086</f>
        <v>9014564</v>
      </c>
      <c r="AB1086" s="210">
        <f t="shared" ref="AB1086" si="3047">+AH1086+AN1086+AT1086</f>
        <v>119233</v>
      </c>
      <c r="AC1086" s="211">
        <f t="shared" ref="AC1086" si="3048">+AJ1086+AP1086+AV1086</f>
        <v>25878</v>
      </c>
      <c r="AD1086" s="170">
        <f t="shared" ref="AD1086" si="3049">+AF1086-AF1085</f>
        <v>1583</v>
      </c>
      <c r="AE1086" s="222">
        <f t="shared" ref="AE1086" si="3050">+AE1085+AD1086</f>
        <v>480149</v>
      </c>
      <c r="AF1086" s="143">
        <v>481354</v>
      </c>
      <c r="AG1086" s="171">
        <f t="shared" ref="AG1086" si="3051">+AH1086-AH1085</f>
        <v>491</v>
      </c>
      <c r="AH1086" s="143">
        <v>104617</v>
      </c>
      <c r="AI1086" s="171">
        <f t="shared" ref="AI1086" si="3052">+AJ1086-AJ1085</f>
        <v>19</v>
      </c>
      <c r="AJ1086" s="172">
        <v>11075</v>
      </c>
      <c r="AK1086" s="173">
        <f t="shared" ref="AK1086" si="3053">+AL1086-AL1085</f>
        <v>45</v>
      </c>
      <c r="AL1086" s="143">
        <v>1299</v>
      </c>
      <c r="AM1086" s="173">
        <f t="shared" ref="AM1086" si="3054">+AN1086-AN1085</f>
        <v>20</v>
      </c>
      <c r="AN1086" s="143">
        <v>874</v>
      </c>
      <c r="AO1086" s="171">
        <f t="shared" ref="AO1086" si="3055">+AP1086-AP1085</f>
        <v>0</v>
      </c>
      <c r="AP1086" s="174">
        <v>7</v>
      </c>
      <c r="AQ1086" s="173">
        <f t="shared" ref="AQ1086" si="3056">+AR1086-AR1085</f>
        <v>16078</v>
      </c>
      <c r="AR1086" s="143">
        <v>8531911</v>
      </c>
      <c r="AS1086" s="171">
        <f t="shared" ref="AS1086" si="3057">+AT1086-AT1085</f>
        <v>0</v>
      </c>
      <c r="AT1086" s="143">
        <v>13742</v>
      </c>
      <c r="AU1086" s="171">
        <f t="shared" ref="AU1086" si="3058">+AV1086-AV1085</f>
        <v>37</v>
      </c>
      <c r="AV1086" s="175">
        <v>14796</v>
      </c>
      <c r="AW1086" s="217">
        <f t="shared" si="1836"/>
        <v>925</v>
      </c>
      <c r="AX1086" s="216">
        <f t="shared" ref="AX1086" si="3059">+A1086</f>
        <v>44910</v>
      </c>
      <c r="AY1086" s="5">
        <v>428</v>
      </c>
      <c r="AZ1086" s="217">
        <f t="shared" ref="AZ1086" si="3060">+AZ1085+AY1086</f>
        <v>24238</v>
      </c>
      <c r="BA1086" s="217">
        <f t="shared" si="1840"/>
        <v>479</v>
      </c>
      <c r="BB1086" s="119">
        <v>13</v>
      </c>
      <c r="BC1086" s="26">
        <f t="shared" ref="BC1086" si="3061">+BC1085+BB1086</f>
        <v>2503</v>
      </c>
      <c r="BD1086" s="217">
        <f t="shared" si="1842"/>
        <v>514</v>
      </c>
      <c r="BE1086" s="209">
        <f t="shared" ref="BE1086" si="3062">+Z1086</f>
        <v>44910</v>
      </c>
      <c r="BF1086" s="120">
        <f t="shared" ref="BF1086" si="3063">+B1086</f>
        <v>66</v>
      </c>
      <c r="BG1086" s="120">
        <f t="shared" ref="BG1086" si="3064">+BI1086</f>
        <v>28439</v>
      </c>
      <c r="BH1086" s="209">
        <f t="shared" ref="BH1086" si="3065">+A1086</f>
        <v>44910</v>
      </c>
      <c r="BI1086" s="120">
        <f t="shared" ref="BI1086" si="3066">+C1086</f>
        <v>28439</v>
      </c>
      <c r="BJ1086" s="1">
        <f t="shared" ref="BJ1086" si="3067">+BE1086</f>
        <v>44910</v>
      </c>
      <c r="BK1086">
        <f t="shared" ref="BK1086" si="3068">+BM1086-BL1086</f>
        <v>0</v>
      </c>
      <c r="BL1086">
        <f t="shared" ref="BL1086" si="3069">+M1086</f>
        <v>0</v>
      </c>
      <c r="BM1086">
        <f t="shared" ref="BM1086" si="3070">+L1086</f>
        <v>0</v>
      </c>
      <c r="BN1086" s="1">
        <f t="shared" ref="BN1086" si="3071">+BJ1086</f>
        <v>44910</v>
      </c>
      <c r="BO1086">
        <f t="shared" ref="BO1086" si="3072">+BO1082+BM1086</f>
        <v>399078</v>
      </c>
      <c r="BP1086">
        <f t="shared" ref="BP1086" si="3073">+BP1082+BL1086</f>
        <v>14223</v>
      </c>
      <c r="BQ1086" s="167">
        <f t="shared" ref="BQ1086" si="3074">+A1086</f>
        <v>44910</v>
      </c>
      <c r="BR1086">
        <f t="shared" ref="BR1086" si="3075">+AF1086</f>
        <v>481354</v>
      </c>
      <c r="BS1086">
        <f t="shared" ref="BS1086" si="3076">+AH1086</f>
        <v>104617</v>
      </c>
      <c r="BT1086">
        <f t="shared" ref="BT1086" si="3077">+AJ1086</f>
        <v>11075</v>
      </c>
      <c r="BU1086">
        <v>15</v>
      </c>
      <c r="BV1086">
        <f t="shared" ref="BV1086" si="3078">+AD1086</f>
        <v>1583</v>
      </c>
      <c r="BW1086">
        <f t="shared" ref="BW1086" si="3079">+BW1082+BV1086</f>
        <v>125908</v>
      </c>
      <c r="BX1086" s="167">
        <f t="shared" ref="BX1086" si="3080">+A1086</f>
        <v>44910</v>
      </c>
      <c r="BY1086">
        <f t="shared" ref="BY1086" si="3081">+AL1086</f>
        <v>1299</v>
      </c>
      <c r="BZ1086">
        <f t="shared" ref="BZ1086" si="3082">+AN1086</f>
        <v>874</v>
      </c>
      <c r="CA1086">
        <f t="shared" ref="CA1086" si="3083">+AP1086</f>
        <v>7</v>
      </c>
      <c r="CB1086" s="167">
        <f t="shared" ref="CB1086" si="3084">+A1086</f>
        <v>44910</v>
      </c>
      <c r="CC1086">
        <f t="shared" ref="CC1086" si="3085">+AR1086</f>
        <v>8531911</v>
      </c>
      <c r="CD1086">
        <f t="shared" ref="CD1086" si="3086">+AT1086</f>
        <v>13742</v>
      </c>
      <c r="CE1086">
        <f t="shared" ref="CE1086" si="3087">+AV1086</f>
        <v>14796</v>
      </c>
      <c r="CF1086" s="167">
        <f t="shared" ref="CF1086" si="3088">+A1086</f>
        <v>44910</v>
      </c>
      <c r="CG1086">
        <f t="shared" ref="CG1086" si="3089">+AQ1086</f>
        <v>16078</v>
      </c>
      <c r="CH1086">
        <f t="shared" ref="CH1086" si="3090">+AU1086</f>
        <v>37</v>
      </c>
      <c r="CI1086" s="167">
        <f t="shared" ref="CI1086" si="3091">+A1086</f>
        <v>44910</v>
      </c>
      <c r="CJ1086">
        <f t="shared" ref="CJ1086" si="3092">+AD1086</f>
        <v>1583</v>
      </c>
      <c r="CK1086">
        <f t="shared" ref="CK1086" si="3093">+AG1086</f>
        <v>491</v>
      </c>
      <c r="CL1086" s="167">
        <f t="shared" ref="CL1086" si="3094">+A1086</f>
        <v>44910</v>
      </c>
      <c r="CM1086">
        <f t="shared" ref="CM1086" si="3095">+AI1086</f>
        <v>19</v>
      </c>
      <c r="CN1086" s="1">
        <f t="shared" ref="CN1086" si="3096">+Z1086</f>
        <v>44910</v>
      </c>
      <c r="CO1086" s="253">
        <f t="shared" ref="CO1086" si="3097">+AD1086</f>
        <v>1583</v>
      </c>
      <c r="CP1086" s="1">
        <f t="shared" ref="CP1086" si="3098">+Z1086</f>
        <v>44910</v>
      </c>
      <c r="CQ1086" s="254">
        <f t="shared" ref="CQ1086" si="3099">+AI1086</f>
        <v>19</v>
      </c>
      <c r="CR1086" s="167">
        <f t="shared" ref="CR1086" si="3100">+A1086</f>
        <v>44910</v>
      </c>
      <c r="CS1086">
        <f t="shared" ref="CS1086" si="3101">+AQ1086</f>
        <v>16078</v>
      </c>
      <c r="CT1086">
        <f t="shared" ref="CT1086" si="3102">+AU1086</f>
        <v>37</v>
      </c>
      <c r="CU1086">
        <f t="shared" ref="CU1086" si="3103">+AS1086</f>
        <v>0</v>
      </c>
    </row>
    <row r="1087" spans="1:99" ht="18" customHeight="1" x14ac:dyDescent="0.55000000000000004">
      <c r="A1087" s="167">
        <v>44911</v>
      </c>
      <c r="B1087" s="219">
        <v>57</v>
      </c>
      <c r="C1087" s="142">
        <f t="shared" ref="C1087" si="3104">+B1087+C1086</f>
        <v>28496</v>
      </c>
      <c r="D1087" s="261">
        <f t="shared" ref="D1087" si="3105">+C1087-F1087</f>
        <v>446</v>
      </c>
      <c r="E1087" s="135">
        <v>0</v>
      </c>
      <c r="F1087" s="135">
        <v>28050</v>
      </c>
      <c r="G1087" s="135">
        <v>0</v>
      </c>
      <c r="H1087" s="123"/>
      <c r="I1087" s="135">
        <v>0</v>
      </c>
      <c r="J1087" s="123"/>
      <c r="K1087" s="41">
        <v>0</v>
      </c>
      <c r="L1087" s="134"/>
      <c r="M1087" s="219"/>
      <c r="N1087" s="123"/>
      <c r="O1087" s="123"/>
      <c r="P1087" s="135"/>
      <c r="Q1087" s="135"/>
      <c r="R1087" s="123"/>
      <c r="S1087" s="123"/>
      <c r="T1087" s="135"/>
      <c r="U1087" s="135"/>
      <c r="V1087" s="123"/>
      <c r="W1087" s="41"/>
      <c r="X1087" s="136"/>
      <c r="Y1087" s="4">
        <f t="shared" si="1835"/>
        <v>899</v>
      </c>
      <c r="Z1087" s="74">
        <f t="shared" ref="Z1087" si="3106">+A1087</f>
        <v>44911</v>
      </c>
      <c r="AA1087" s="210">
        <f t="shared" ref="AA1087" si="3107">+AF1087+AL1087+AR1087</f>
        <v>9031558</v>
      </c>
      <c r="AB1087" s="210">
        <f t="shared" ref="AB1087" si="3108">+AH1087+AN1087+AT1087</f>
        <v>119769</v>
      </c>
      <c r="AC1087" s="211">
        <f t="shared" ref="AC1087" si="3109">+AJ1087+AP1087+AV1087</f>
        <v>25934</v>
      </c>
      <c r="AD1087" s="170">
        <f t="shared" ref="AD1087" si="3110">+AF1087-AF1086</f>
        <v>1524</v>
      </c>
      <c r="AE1087" s="222">
        <f t="shared" ref="AE1087" si="3111">+AE1086+AD1087</f>
        <v>481673</v>
      </c>
      <c r="AF1087" s="143">
        <v>482878</v>
      </c>
      <c r="AG1087" s="171">
        <f t="shared" ref="AG1087" si="3112">+AH1087-AH1086</f>
        <v>526</v>
      </c>
      <c r="AH1087" s="143">
        <v>105143</v>
      </c>
      <c r="AI1087" s="171">
        <f t="shared" ref="AI1087" si="3113">+AJ1087-AJ1086</f>
        <v>32</v>
      </c>
      <c r="AJ1087" s="172">
        <v>11107</v>
      </c>
      <c r="AK1087" s="173">
        <f t="shared" ref="AK1087" si="3114">+AL1087-AL1086</f>
        <v>66</v>
      </c>
      <c r="AL1087" s="143">
        <v>1365</v>
      </c>
      <c r="AM1087" s="173">
        <f t="shared" ref="AM1087" si="3115">+AN1087-AN1086</f>
        <v>10</v>
      </c>
      <c r="AN1087" s="143">
        <v>884</v>
      </c>
      <c r="AO1087" s="171">
        <f t="shared" ref="AO1087" si="3116">+AP1087-AP1086</f>
        <v>0</v>
      </c>
      <c r="AP1087" s="174">
        <v>7</v>
      </c>
      <c r="AQ1087" s="173">
        <f t="shared" ref="AQ1087" si="3117">+AR1087-AR1086</f>
        <v>15404</v>
      </c>
      <c r="AR1087" s="143">
        <v>8547315</v>
      </c>
      <c r="AS1087" s="171">
        <f t="shared" ref="AS1087" si="3118">+AT1087-AT1086</f>
        <v>0</v>
      </c>
      <c r="AT1087" s="143">
        <v>13742</v>
      </c>
      <c r="AU1087" s="171">
        <f t="shared" ref="AU1087" si="3119">+AV1087-AV1086</f>
        <v>24</v>
      </c>
      <c r="AV1087" s="175">
        <v>14820</v>
      </c>
      <c r="AW1087" s="217">
        <f t="shared" si="1836"/>
        <v>926</v>
      </c>
      <c r="AX1087" s="216">
        <f t="shared" ref="AX1087" si="3120">+A1087</f>
        <v>44911</v>
      </c>
      <c r="AY1087" s="5">
        <v>444</v>
      </c>
      <c r="AZ1087" s="217">
        <f t="shared" ref="AZ1087" si="3121">+AZ1086+AY1087</f>
        <v>24682</v>
      </c>
      <c r="BA1087" s="217">
        <f t="shared" si="1840"/>
        <v>477</v>
      </c>
      <c r="BB1087" s="119">
        <v>13</v>
      </c>
      <c r="BC1087" s="26">
        <f t="shared" ref="BC1087" si="3122">+BC1086+BB1087</f>
        <v>2516</v>
      </c>
      <c r="BD1087" s="217">
        <f t="shared" si="1842"/>
        <v>512</v>
      </c>
      <c r="BE1087" s="209">
        <f t="shared" ref="BE1087" si="3123">+Z1087</f>
        <v>44911</v>
      </c>
      <c r="BF1087" s="120">
        <f t="shared" ref="BF1087" si="3124">+B1087</f>
        <v>57</v>
      </c>
      <c r="BG1087" s="120">
        <f t="shared" ref="BG1087" si="3125">+BI1087</f>
        <v>28496</v>
      </c>
      <c r="BH1087" s="209">
        <f t="shared" ref="BH1087" si="3126">+A1087</f>
        <v>44911</v>
      </c>
      <c r="BI1087" s="120">
        <f t="shared" ref="BI1087" si="3127">+C1087</f>
        <v>28496</v>
      </c>
      <c r="BJ1087" s="1">
        <f t="shared" ref="BJ1087" si="3128">+BE1087</f>
        <v>44911</v>
      </c>
      <c r="BK1087">
        <f t="shared" ref="BK1087" si="3129">+BM1087-BL1087</f>
        <v>0</v>
      </c>
      <c r="BL1087">
        <f t="shared" ref="BL1087" si="3130">+M1087</f>
        <v>0</v>
      </c>
      <c r="BM1087">
        <f t="shared" ref="BM1087" si="3131">+L1087</f>
        <v>0</v>
      </c>
      <c r="BN1087" s="1">
        <f t="shared" ref="BN1087" si="3132">+BJ1087</f>
        <v>44911</v>
      </c>
      <c r="BO1087">
        <f t="shared" ref="BO1087" si="3133">+BO1083+BM1087</f>
        <v>404234</v>
      </c>
      <c r="BP1087">
        <f t="shared" ref="BP1087" si="3134">+BP1083+BL1087</f>
        <v>14271</v>
      </c>
      <c r="BQ1087" s="167">
        <f t="shared" ref="BQ1087" si="3135">+A1087</f>
        <v>44911</v>
      </c>
      <c r="BR1087">
        <f t="shared" ref="BR1087" si="3136">+AF1087</f>
        <v>482878</v>
      </c>
      <c r="BS1087">
        <f t="shared" ref="BS1087" si="3137">+AH1087</f>
        <v>105143</v>
      </c>
      <c r="BT1087">
        <f t="shared" ref="BT1087" si="3138">+AJ1087</f>
        <v>11107</v>
      </c>
      <c r="BU1087">
        <v>15</v>
      </c>
      <c r="BV1087">
        <f t="shared" ref="BV1087" si="3139">+AD1087</f>
        <v>1524</v>
      </c>
      <c r="BW1087">
        <f t="shared" ref="BW1087" si="3140">+BW1083+BV1087</f>
        <v>112002</v>
      </c>
      <c r="BX1087" s="167">
        <f t="shared" ref="BX1087" si="3141">+A1087</f>
        <v>44911</v>
      </c>
      <c r="BY1087">
        <f t="shared" ref="BY1087" si="3142">+AL1087</f>
        <v>1365</v>
      </c>
      <c r="BZ1087">
        <f t="shared" ref="BZ1087" si="3143">+AN1087</f>
        <v>884</v>
      </c>
      <c r="CA1087">
        <f t="shared" ref="CA1087" si="3144">+AP1087</f>
        <v>7</v>
      </c>
      <c r="CB1087" s="167">
        <f t="shared" ref="CB1087" si="3145">+A1087</f>
        <v>44911</v>
      </c>
      <c r="CC1087">
        <f t="shared" ref="CC1087" si="3146">+AR1087</f>
        <v>8547315</v>
      </c>
      <c r="CD1087">
        <f t="shared" ref="CD1087" si="3147">+AT1087</f>
        <v>13742</v>
      </c>
      <c r="CE1087">
        <f t="shared" ref="CE1087" si="3148">+AV1087</f>
        <v>14820</v>
      </c>
      <c r="CF1087" s="167">
        <f t="shared" ref="CF1087" si="3149">+A1087</f>
        <v>44911</v>
      </c>
      <c r="CG1087">
        <f t="shared" ref="CG1087" si="3150">+AQ1087</f>
        <v>15404</v>
      </c>
      <c r="CH1087">
        <f t="shared" ref="CH1087" si="3151">+AU1087</f>
        <v>24</v>
      </c>
      <c r="CI1087" s="167">
        <f t="shared" ref="CI1087" si="3152">+A1087</f>
        <v>44911</v>
      </c>
      <c r="CJ1087">
        <f t="shared" ref="CJ1087" si="3153">+AD1087</f>
        <v>1524</v>
      </c>
      <c r="CK1087">
        <f t="shared" ref="CK1087" si="3154">+AG1087</f>
        <v>526</v>
      </c>
      <c r="CL1087" s="167">
        <f t="shared" ref="CL1087" si="3155">+A1087</f>
        <v>44911</v>
      </c>
      <c r="CM1087">
        <f t="shared" ref="CM1087" si="3156">+AI1087</f>
        <v>32</v>
      </c>
      <c r="CN1087" s="1">
        <f t="shared" ref="CN1087" si="3157">+Z1087</f>
        <v>44911</v>
      </c>
      <c r="CO1087" s="253">
        <f t="shared" ref="CO1087" si="3158">+AD1087</f>
        <v>1524</v>
      </c>
      <c r="CP1087" s="1">
        <f t="shared" ref="CP1087" si="3159">+Z1087</f>
        <v>44911</v>
      </c>
      <c r="CQ1087" s="254">
        <f t="shared" ref="CQ1087" si="3160">+AI1087</f>
        <v>32</v>
      </c>
      <c r="CR1087" s="167">
        <f t="shared" ref="CR1087" si="3161">+A1087</f>
        <v>44911</v>
      </c>
      <c r="CS1087">
        <f t="shared" ref="CS1087" si="3162">+AQ1087</f>
        <v>15404</v>
      </c>
      <c r="CT1087">
        <f t="shared" ref="CT1087" si="3163">+AU1087</f>
        <v>24</v>
      </c>
      <c r="CU1087">
        <f t="shared" ref="CU1087" si="3164">+AS1087</f>
        <v>0</v>
      </c>
    </row>
    <row r="1088" spans="1:99" ht="18" customHeight="1" x14ac:dyDescent="0.55000000000000004">
      <c r="A1088" s="167">
        <v>44912</v>
      </c>
      <c r="B1088" s="219">
        <v>69</v>
      </c>
      <c r="C1088" s="142">
        <f t="shared" ref="C1088" si="3165">+B1088+C1087</f>
        <v>28565</v>
      </c>
      <c r="D1088" s="261">
        <f t="shared" ref="D1088" si="3166">+C1088-F1088</f>
        <v>460</v>
      </c>
      <c r="E1088" s="135">
        <v>0</v>
      </c>
      <c r="F1088" s="135">
        <v>28105</v>
      </c>
      <c r="G1088" s="135">
        <v>0</v>
      </c>
      <c r="H1088" s="123"/>
      <c r="I1088" s="135">
        <v>0</v>
      </c>
      <c r="J1088" s="123"/>
      <c r="K1088" s="41">
        <v>0</v>
      </c>
      <c r="L1088" s="134"/>
      <c r="M1088" s="219"/>
      <c r="N1088" s="123"/>
      <c r="O1088" s="123"/>
      <c r="P1088" s="135"/>
      <c r="Q1088" s="135"/>
      <c r="R1088" s="123"/>
      <c r="S1088" s="123"/>
      <c r="T1088" s="135"/>
      <c r="U1088" s="135"/>
      <c r="V1088" s="123"/>
      <c r="W1088" s="41"/>
      <c r="X1088" s="136"/>
      <c r="Y1088" s="4">
        <f t="shared" si="1835"/>
        <v>900</v>
      </c>
      <c r="Z1088" s="74">
        <f t="shared" ref="Z1088" si="3167">+A1088</f>
        <v>44912</v>
      </c>
      <c r="AA1088" s="210">
        <f t="shared" ref="AA1088:AA1089" si="3168">+AF1088+AL1088+AR1088</f>
        <v>9048578</v>
      </c>
      <c r="AB1088" s="210">
        <f t="shared" ref="AB1088:AB1089" si="3169">+AH1088+AN1088+AT1088</f>
        <v>120212</v>
      </c>
      <c r="AC1088" s="211">
        <f t="shared" ref="AC1088" si="3170">+AJ1088+AP1088+AV1088</f>
        <v>26000</v>
      </c>
      <c r="AD1088" s="170">
        <f t="shared" ref="AD1088" si="3171">+AF1088-AF1087</f>
        <v>1361</v>
      </c>
      <c r="AE1088" s="222">
        <f t="shared" ref="AE1088" si="3172">+AE1087+AD1088</f>
        <v>483034</v>
      </c>
      <c r="AF1088" s="143">
        <v>484239</v>
      </c>
      <c r="AG1088" s="171">
        <f t="shared" ref="AG1088" si="3173">+AH1088-AH1087</f>
        <v>443</v>
      </c>
      <c r="AH1088" s="143">
        <v>105586</v>
      </c>
      <c r="AI1088" s="171">
        <f t="shared" ref="AI1088" si="3174">+AJ1088-AJ1087</f>
        <v>24</v>
      </c>
      <c r="AJ1088" s="172">
        <v>11131</v>
      </c>
      <c r="AK1088" s="173">
        <f t="shared" ref="AK1088" si="3175">+AL1088-AL1087</f>
        <v>43</v>
      </c>
      <c r="AL1088" s="143">
        <v>1408</v>
      </c>
      <c r="AM1088" s="173">
        <f t="shared" ref="AM1088" si="3176">+AN1088-AN1087</f>
        <v>0</v>
      </c>
      <c r="AN1088" s="143">
        <v>884</v>
      </c>
      <c r="AO1088" s="171">
        <f t="shared" ref="AO1088" si="3177">+AP1088-AP1087</f>
        <v>2</v>
      </c>
      <c r="AP1088" s="174">
        <v>9</v>
      </c>
      <c r="AQ1088" s="173">
        <f t="shared" ref="AQ1088" si="3178">+AR1088-AR1087</f>
        <v>15616</v>
      </c>
      <c r="AR1088" s="143">
        <v>8562931</v>
      </c>
      <c r="AS1088" s="171">
        <f t="shared" ref="AS1088" si="3179">+AT1088-AT1087</f>
        <v>0</v>
      </c>
      <c r="AT1088" s="143">
        <v>13742</v>
      </c>
      <c r="AU1088" s="171">
        <f t="shared" ref="AU1088" si="3180">+AV1088-AV1087</f>
        <v>40</v>
      </c>
      <c r="AV1088" s="175">
        <v>14860</v>
      </c>
      <c r="AW1088" s="217">
        <f t="shared" si="1836"/>
        <v>927</v>
      </c>
      <c r="AX1088" s="216">
        <f t="shared" ref="AX1088" si="3181">+A1088</f>
        <v>44912</v>
      </c>
      <c r="AY1088" s="5">
        <v>394</v>
      </c>
      <c r="AZ1088" s="217">
        <f t="shared" ref="AZ1088" si="3182">+AZ1087+AY1088</f>
        <v>25076</v>
      </c>
      <c r="BA1088" s="217">
        <f t="shared" si="1840"/>
        <v>478</v>
      </c>
      <c r="BB1088" s="119">
        <v>14</v>
      </c>
      <c r="BC1088" s="26">
        <f t="shared" ref="BC1088" si="3183">+BC1087+BB1088</f>
        <v>2530</v>
      </c>
      <c r="BD1088" s="217">
        <f t="shared" si="1842"/>
        <v>513</v>
      </c>
      <c r="BE1088" s="209">
        <f t="shared" ref="BE1088" si="3184">+Z1088</f>
        <v>44912</v>
      </c>
      <c r="BF1088" s="120">
        <f t="shared" ref="BF1088" si="3185">+B1088</f>
        <v>69</v>
      </c>
      <c r="BG1088" s="120">
        <f t="shared" ref="BG1088" si="3186">+BI1088</f>
        <v>28565</v>
      </c>
      <c r="BH1088" s="209">
        <f t="shared" ref="BH1088" si="3187">+A1088</f>
        <v>44912</v>
      </c>
      <c r="BI1088" s="120">
        <f t="shared" ref="BI1088" si="3188">+C1088</f>
        <v>28565</v>
      </c>
      <c r="BJ1088" s="1">
        <f t="shared" ref="BJ1088" si="3189">+BE1088</f>
        <v>44912</v>
      </c>
      <c r="BK1088">
        <f t="shared" ref="BK1088" si="3190">+BM1088-BL1088</f>
        <v>0</v>
      </c>
      <c r="BL1088">
        <f t="shared" ref="BL1088" si="3191">+M1088</f>
        <v>0</v>
      </c>
      <c r="BM1088">
        <f t="shared" ref="BM1088" si="3192">+L1088</f>
        <v>0</v>
      </c>
      <c r="BN1088" s="1">
        <f t="shared" ref="BN1088" si="3193">+BJ1088</f>
        <v>44912</v>
      </c>
      <c r="BO1088">
        <f t="shared" ref="BO1088" si="3194">+BO1084+BM1088</f>
        <v>403155</v>
      </c>
      <c r="BP1088">
        <f t="shared" ref="BP1088" si="3195">+BP1084+BL1088</f>
        <v>13841</v>
      </c>
      <c r="BQ1088" s="167">
        <f t="shared" ref="BQ1088" si="3196">+A1088</f>
        <v>44912</v>
      </c>
      <c r="BR1088">
        <f t="shared" ref="BR1088" si="3197">+AF1088</f>
        <v>484239</v>
      </c>
      <c r="BS1088">
        <f t="shared" ref="BS1088" si="3198">+AH1088</f>
        <v>105586</v>
      </c>
      <c r="BT1088">
        <f t="shared" ref="BT1088" si="3199">+AJ1088</f>
        <v>11131</v>
      </c>
      <c r="BU1088">
        <v>15</v>
      </c>
      <c r="BV1088">
        <f t="shared" ref="BV1088" si="3200">+AD1088</f>
        <v>1361</v>
      </c>
      <c r="BW1088">
        <f t="shared" ref="BW1088" si="3201">+BW1084+BV1088</f>
        <v>124949</v>
      </c>
      <c r="BX1088" s="167">
        <f t="shared" ref="BX1088" si="3202">+A1088</f>
        <v>44912</v>
      </c>
      <c r="BY1088">
        <f t="shared" ref="BY1088" si="3203">+AL1088</f>
        <v>1408</v>
      </c>
      <c r="BZ1088">
        <f t="shared" ref="BZ1088" si="3204">+AN1088</f>
        <v>884</v>
      </c>
      <c r="CA1088">
        <f t="shared" ref="CA1088" si="3205">+AP1088</f>
        <v>9</v>
      </c>
      <c r="CB1088" s="167">
        <f t="shared" ref="CB1088" si="3206">+A1088</f>
        <v>44912</v>
      </c>
      <c r="CC1088">
        <f t="shared" ref="CC1088" si="3207">+AR1088</f>
        <v>8562931</v>
      </c>
      <c r="CD1088">
        <f t="shared" ref="CD1088" si="3208">+AT1088</f>
        <v>13742</v>
      </c>
      <c r="CE1088">
        <f t="shared" ref="CE1088" si="3209">+AV1088</f>
        <v>14860</v>
      </c>
      <c r="CF1088" s="167">
        <f t="shared" ref="CF1088" si="3210">+A1088</f>
        <v>44912</v>
      </c>
      <c r="CG1088">
        <f t="shared" ref="CG1088" si="3211">+AQ1088</f>
        <v>15616</v>
      </c>
      <c r="CH1088">
        <f t="shared" ref="CH1088" si="3212">+AU1088</f>
        <v>40</v>
      </c>
      <c r="CI1088" s="167">
        <f t="shared" ref="CI1088" si="3213">+A1088</f>
        <v>44912</v>
      </c>
      <c r="CJ1088">
        <f t="shared" ref="CJ1088" si="3214">+AD1088</f>
        <v>1361</v>
      </c>
      <c r="CK1088">
        <f t="shared" ref="CK1088" si="3215">+AG1088</f>
        <v>443</v>
      </c>
      <c r="CL1088" s="167">
        <f t="shared" ref="CL1088" si="3216">+A1088</f>
        <v>44912</v>
      </c>
      <c r="CM1088">
        <f t="shared" ref="CM1088" si="3217">+AI1088</f>
        <v>24</v>
      </c>
      <c r="CN1088" s="1">
        <f t="shared" ref="CN1088" si="3218">+Z1088</f>
        <v>44912</v>
      </c>
      <c r="CO1088" s="253">
        <f t="shared" ref="CO1088" si="3219">+AD1088</f>
        <v>1361</v>
      </c>
      <c r="CP1088" s="1">
        <f t="shared" ref="CP1088" si="3220">+Z1088</f>
        <v>44912</v>
      </c>
      <c r="CQ1088" s="254">
        <f t="shared" ref="CQ1088" si="3221">+AI1088</f>
        <v>24</v>
      </c>
      <c r="CR1088" s="167">
        <f t="shared" ref="CR1088" si="3222">+A1088</f>
        <v>44912</v>
      </c>
      <c r="CS1088">
        <f t="shared" ref="CS1088" si="3223">+AQ1088</f>
        <v>15616</v>
      </c>
      <c r="CT1088">
        <f t="shared" ref="CT1088" si="3224">+AU1088</f>
        <v>40</v>
      </c>
      <c r="CU1088">
        <f t="shared" ref="CU1088" si="3225">+AS1088</f>
        <v>0</v>
      </c>
    </row>
    <row r="1089" spans="1:99" ht="18" customHeight="1" x14ac:dyDescent="0.55000000000000004">
      <c r="A1089" s="167">
        <v>44913</v>
      </c>
      <c r="B1089" s="219">
        <v>77</v>
      </c>
      <c r="C1089" s="142">
        <f t="shared" ref="C1089" si="3226">+B1089+C1088</f>
        <v>28642</v>
      </c>
      <c r="D1089" s="261">
        <f t="shared" ref="D1089" si="3227">+C1089-F1089</f>
        <v>490</v>
      </c>
      <c r="E1089" s="135">
        <v>0</v>
      </c>
      <c r="F1089" s="135">
        <v>28152</v>
      </c>
      <c r="G1089" s="135">
        <v>0</v>
      </c>
      <c r="H1089" s="123"/>
      <c r="I1089" s="135">
        <v>0</v>
      </c>
      <c r="J1089" s="123"/>
      <c r="K1089" s="41">
        <v>0</v>
      </c>
      <c r="L1089" s="134"/>
      <c r="M1089" s="219"/>
      <c r="N1089" s="123"/>
      <c r="O1089" s="123"/>
      <c r="P1089" s="135"/>
      <c r="Q1089" s="135"/>
      <c r="R1089" s="123"/>
      <c r="S1089" s="123"/>
      <c r="T1089" s="135"/>
      <c r="U1089" s="135"/>
      <c r="V1089" s="123"/>
      <c r="W1089" s="41"/>
      <c r="X1089" s="136"/>
      <c r="Y1089" s="4">
        <f t="shared" si="1835"/>
        <v>901</v>
      </c>
      <c r="Z1089" s="74">
        <f t="shared" ref="Z1089" si="3228">+A1089</f>
        <v>44913</v>
      </c>
      <c r="AA1089" s="210">
        <f t="shared" si="3168"/>
        <v>9065551</v>
      </c>
      <c r="AB1089" s="210">
        <f t="shared" si="3169"/>
        <v>120755</v>
      </c>
      <c r="AC1089" s="211">
        <f t="shared" ref="AC1089" si="3229">+AJ1089+AP1089+AV1089</f>
        <v>26072</v>
      </c>
      <c r="AD1089" s="170">
        <f t="shared" ref="AD1089" si="3230">+AF1089-AF1088</f>
        <v>1787</v>
      </c>
      <c r="AE1089" s="222">
        <f t="shared" ref="AE1089" si="3231">+AE1088+AD1089</f>
        <v>484821</v>
      </c>
      <c r="AF1089" s="143">
        <v>486026</v>
      </c>
      <c r="AG1089" s="171">
        <f t="shared" ref="AG1089" si="3232">+AH1089-AH1088</f>
        <v>452</v>
      </c>
      <c r="AH1089" s="143">
        <v>106038</v>
      </c>
      <c r="AI1089" s="171">
        <f t="shared" ref="AI1089" si="3233">+AJ1089-AJ1088</f>
        <v>40</v>
      </c>
      <c r="AJ1089" s="172">
        <v>11171</v>
      </c>
      <c r="AK1089" s="173">
        <f t="shared" ref="AK1089" si="3234">+AL1089-AL1088</f>
        <v>64</v>
      </c>
      <c r="AL1089" s="143">
        <v>1472</v>
      </c>
      <c r="AM1089" s="173">
        <f t="shared" ref="AM1089" si="3235">+AN1089-AN1088</f>
        <v>91</v>
      </c>
      <c r="AN1089" s="143">
        <v>975</v>
      </c>
      <c r="AO1089" s="171">
        <f t="shared" ref="AO1089" si="3236">+AP1089-AP1088</f>
        <v>2</v>
      </c>
      <c r="AP1089" s="174">
        <v>11</v>
      </c>
      <c r="AQ1089" s="173">
        <f t="shared" ref="AQ1089" si="3237">+AR1089-AR1088</f>
        <v>15122</v>
      </c>
      <c r="AR1089" s="143">
        <v>8578053</v>
      </c>
      <c r="AS1089" s="171">
        <f t="shared" ref="AS1089" si="3238">+AT1089-AT1088</f>
        <v>0</v>
      </c>
      <c r="AT1089" s="143">
        <v>13742</v>
      </c>
      <c r="AU1089" s="171">
        <f t="shared" ref="AU1089" si="3239">+AV1089-AV1088</f>
        <v>30</v>
      </c>
      <c r="AV1089" s="175">
        <v>14890</v>
      </c>
      <c r="AW1089" s="217">
        <f t="shared" si="1836"/>
        <v>928</v>
      </c>
      <c r="AX1089" s="216">
        <f t="shared" ref="AX1089" si="3240">+A1089</f>
        <v>44913</v>
      </c>
      <c r="AY1089" s="5">
        <v>314</v>
      </c>
      <c r="AZ1089" s="217">
        <f t="shared" ref="AZ1089" si="3241">+AZ1088+AY1089</f>
        <v>25390</v>
      </c>
      <c r="BA1089" s="217">
        <f t="shared" si="1840"/>
        <v>479</v>
      </c>
      <c r="BB1089" s="119">
        <v>11</v>
      </c>
      <c r="BC1089" s="26">
        <f t="shared" ref="BC1089" si="3242">+BC1088+BB1089</f>
        <v>2541</v>
      </c>
      <c r="BD1089" s="217">
        <f t="shared" si="1842"/>
        <v>514</v>
      </c>
      <c r="BE1089" s="209">
        <f t="shared" ref="BE1089" si="3243">+Z1089</f>
        <v>44913</v>
      </c>
      <c r="BF1089" s="120">
        <f t="shared" ref="BF1089" si="3244">+B1089</f>
        <v>77</v>
      </c>
      <c r="BG1089" s="120">
        <f t="shared" ref="BG1089" si="3245">+BI1089</f>
        <v>28642</v>
      </c>
      <c r="BH1089" s="209">
        <f t="shared" ref="BH1089" si="3246">+A1089</f>
        <v>44913</v>
      </c>
      <c r="BI1089" s="120">
        <f t="shared" ref="BI1089" si="3247">+C1089</f>
        <v>28642</v>
      </c>
      <c r="BJ1089" s="1">
        <f t="shared" ref="BJ1089" si="3248">+BE1089</f>
        <v>44913</v>
      </c>
      <c r="BK1089">
        <f t="shared" ref="BK1089" si="3249">+BM1089-BL1089</f>
        <v>0</v>
      </c>
      <c r="BL1089">
        <f t="shared" ref="BL1089" si="3250">+M1089</f>
        <v>0</v>
      </c>
      <c r="BM1089">
        <f t="shared" ref="BM1089" si="3251">+L1089</f>
        <v>0</v>
      </c>
      <c r="BN1089" s="1">
        <f t="shared" ref="BN1089" si="3252">+BJ1089</f>
        <v>44913</v>
      </c>
      <c r="BO1089">
        <f t="shared" ref="BO1089" si="3253">+BO1085+BM1089</f>
        <v>407709</v>
      </c>
      <c r="BP1089">
        <f t="shared" ref="BP1089" si="3254">+BP1085+BL1089</f>
        <v>13821</v>
      </c>
      <c r="BQ1089" s="167">
        <f t="shared" ref="BQ1089" si="3255">+A1089</f>
        <v>44913</v>
      </c>
      <c r="BR1089">
        <f t="shared" ref="BR1089" si="3256">+AF1089</f>
        <v>486026</v>
      </c>
      <c r="BS1089">
        <f t="shared" ref="BS1089" si="3257">+AH1089</f>
        <v>106038</v>
      </c>
      <c r="BT1089">
        <f t="shared" ref="BT1089" si="3258">+AJ1089</f>
        <v>11171</v>
      </c>
      <c r="BU1089">
        <v>15</v>
      </c>
      <c r="BV1089">
        <f t="shared" ref="BV1089" si="3259">+AD1089</f>
        <v>1787</v>
      </c>
      <c r="BW1089">
        <f t="shared" ref="BW1089" si="3260">+BW1085+BV1089</f>
        <v>114419</v>
      </c>
      <c r="BX1089" s="167">
        <f t="shared" ref="BX1089" si="3261">+A1089</f>
        <v>44913</v>
      </c>
      <c r="BY1089">
        <f t="shared" ref="BY1089" si="3262">+AL1089</f>
        <v>1472</v>
      </c>
      <c r="BZ1089">
        <f t="shared" ref="BZ1089" si="3263">+AN1089</f>
        <v>975</v>
      </c>
      <c r="CA1089">
        <f t="shared" ref="CA1089" si="3264">+AP1089</f>
        <v>11</v>
      </c>
      <c r="CB1089" s="167">
        <f t="shared" ref="CB1089" si="3265">+A1089</f>
        <v>44913</v>
      </c>
      <c r="CC1089">
        <f t="shared" ref="CC1089" si="3266">+AR1089</f>
        <v>8578053</v>
      </c>
      <c r="CD1089">
        <f t="shared" ref="CD1089" si="3267">+AT1089</f>
        <v>13742</v>
      </c>
      <c r="CE1089">
        <f t="shared" ref="CE1089" si="3268">+AV1089</f>
        <v>14890</v>
      </c>
      <c r="CF1089" s="167">
        <f t="shared" ref="CF1089" si="3269">+A1089</f>
        <v>44913</v>
      </c>
      <c r="CG1089">
        <f t="shared" ref="CG1089" si="3270">+AQ1089</f>
        <v>15122</v>
      </c>
      <c r="CH1089">
        <f t="shared" ref="CH1089" si="3271">+AU1089</f>
        <v>30</v>
      </c>
      <c r="CI1089" s="167">
        <f t="shared" ref="CI1089" si="3272">+A1089</f>
        <v>44913</v>
      </c>
      <c r="CJ1089">
        <f t="shared" ref="CJ1089" si="3273">+AD1089</f>
        <v>1787</v>
      </c>
      <c r="CK1089">
        <f t="shared" ref="CK1089" si="3274">+AG1089</f>
        <v>452</v>
      </c>
      <c r="CL1089" s="167">
        <f t="shared" ref="CL1089" si="3275">+A1089</f>
        <v>44913</v>
      </c>
      <c r="CM1089">
        <f t="shared" ref="CM1089" si="3276">+AI1089</f>
        <v>40</v>
      </c>
      <c r="CN1089" s="1">
        <f t="shared" ref="CN1089" si="3277">+Z1089</f>
        <v>44913</v>
      </c>
      <c r="CO1089" s="253">
        <f t="shared" ref="CO1089" si="3278">+AD1089</f>
        <v>1787</v>
      </c>
      <c r="CP1089" s="1">
        <f t="shared" ref="CP1089" si="3279">+Z1089</f>
        <v>44913</v>
      </c>
      <c r="CQ1089" s="254">
        <f t="shared" ref="CQ1089" si="3280">+AI1089</f>
        <v>40</v>
      </c>
      <c r="CR1089" s="167">
        <f t="shared" ref="CR1089" si="3281">+A1089</f>
        <v>44913</v>
      </c>
      <c r="CS1089">
        <f t="shared" ref="CS1089" si="3282">+AQ1089</f>
        <v>15122</v>
      </c>
      <c r="CT1089">
        <f t="shared" ref="CT1089" si="3283">+AU1089</f>
        <v>30</v>
      </c>
      <c r="CU1089">
        <f t="shared" ref="CU1089" si="3284">+AS1089</f>
        <v>0</v>
      </c>
    </row>
    <row r="1090" spans="1:99" ht="18" customHeight="1" x14ac:dyDescent="0.55000000000000004">
      <c r="A1090" s="167">
        <v>44914</v>
      </c>
      <c r="B1090" s="219">
        <v>66</v>
      </c>
      <c r="C1090" s="142">
        <f t="shared" ref="C1090" si="3285">+B1090+C1089</f>
        <v>28708</v>
      </c>
      <c r="D1090" s="261">
        <f t="shared" ref="D1090" si="3286">+C1090-F1090</f>
        <v>467</v>
      </c>
      <c r="E1090" s="135">
        <v>0</v>
      </c>
      <c r="F1090" s="135">
        <v>28241</v>
      </c>
      <c r="G1090" s="135">
        <v>0</v>
      </c>
      <c r="H1090" s="123"/>
      <c r="I1090" s="135">
        <v>0</v>
      </c>
      <c r="J1090" s="123"/>
      <c r="K1090" s="41">
        <v>0</v>
      </c>
      <c r="L1090" s="134"/>
      <c r="M1090" s="219"/>
      <c r="N1090" s="123"/>
      <c r="O1090" s="123"/>
      <c r="P1090" s="135"/>
      <c r="Q1090" s="135"/>
      <c r="R1090" s="123"/>
      <c r="S1090" s="123"/>
      <c r="T1090" s="135"/>
      <c r="U1090" s="135"/>
      <c r="V1090" s="123"/>
      <c r="W1090" s="41"/>
      <c r="X1090" s="136"/>
      <c r="Y1090" s="4">
        <f t="shared" si="1835"/>
        <v>902</v>
      </c>
      <c r="Z1090" s="74">
        <f t="shared" ref="Z1090" si="3287">+A1090</f>
        <v>44914</v>
      </c>
      <c r="AA1090" s="210">
        <f t="shared" ref="AA1090:AA1094" si="3288">+AF1090+AL1090+AR1090</f>
        <v>9077536</v>
      </c>
      <c r="AB1090" s="210">
        <f t="shared" ref="AB1090:AB1094" si="3289">+AH1090+AN1090+AT1090</f>
        <v>121158</v>
      </c>
      <c r="AC1090" s="211">
        <f t="shared" ref="AC1090:AC1094" si="3290">+AJ1090+AP1090+AV1090</f>
        <v>26136</v>
      </c>
      <c r="AD1090" s="170">
        <f t="shared" ref="AD1090" si="3291">+AF1090-AF1089</f>
        <v>1527</v>
      </c>
      <c r="AE1090" s="222">
        <f t="shared" ref="AE1090" si="3292">+AE1089+AD1090</f>
        <v>486348</v>
      </c>
      <c r="AF1090" s="143">
        <v>487553</v>
      </c>
      <c r="AG1090" s="171">
        <f t="shared" ref="AG1090" si="3293">+AH1090-AH1089</f>
        <v>263</v>
      </c>
      <c r="AH1090" s="143">
        <v>106301</v>
      </c>
      <c r="AI1090" s="171">
        <f t="shared" ref="AI1090" si="3294">+AJ1090-AJ1089</f>
        <v>39</v>
      </c>
      <c r="AJ1090" s="172">
        <v>11210</v>
      </c>
      <c r="AK1090" s="173">
        <f t="shared" ref="AK1090" si="3295">+AL1090-AL1089</f>
        <v>97</v>
      </c>
      <c r="AL1090" s="143">
        <v>1569</v>
      </c>
      <c r="AM1090" s="173">
        <f t="shared" ref="AM1090" si="3296">+AN1090-AN1089</f>
        <v>140</v>
      </c>
      <c r="AN1090" s="143">
        <v>1115</v>
      </c>
      <c r="AO1090" s="171">
        <f t="shared" ref="AO1090" si="3297">+AP1090-AP1089</f>
        <v>2</v>
      </c>
      <c r="AP1090" s="174">
        <v>13</v>
      </c>
      <c r="AQ1090" s="173">
        <f t="shared" ref="AQ1090" si="3298">+AR1090-AR1089</f>
        <v>10361</v>
      </c>
      <c r="AR1090" s="143">
        <v>8588414</v>
      </c>
      <c r="AS1090" s="171">
        <f t="shared" ref="AS1090" si="3299">+AT1090-AT1089</f>
        <v>0</v>
      </c>
      <c r="AT1090" s="143">
        <v>13742</v>
      </c>
      <c r="AU1090" s="171">
        <f t="shared" ref="AU1090" si="3300">+AV1090-AV1089</f>
        <v>23</v>
      </c>
      <c r="AV1090" s="175">
        <v>14913</v>
      </c>
      <c r="AW1090" s="217">
        <f t="shared" si="1836"/>
        <v>929</v>
      </c>
      <c r="AX1090" s="216">
        <f t="shared" ref="AX1090" si="3301">+A1090</f>
        <v>44914</v>
      </c>
      <c r="AY1090" s="5">
        <v>456</v>
      </c>
      <c r="AZ1090" s="217">
        <f t="shared" ref="AZ1090" si="3302">+AZ1089+AY1090</f>
        <v>25846</v>
      </c>
      <c r="BA1090" s="217">
        <f t="shared" si="1840"/>
        <v>480</v>
      </c>
      <c r="BB1090" s="119">
        <v>12</v>
      </c>
      <c r="BC1090" s="26">
        <f t="shared" ref="BC1090" si="3303">+BC1089+BB1090</f>
        <v>2553</v>
      </c>
      <c r="BD1090" s="217">
        <f t="shared" si="1842"/>
        <v>515</v>
      </c>
      <c r="BE1090" s="209">
        <f t="shared" ref="BE1090" si="3304">+Z1090</f>
        <v>44914</v>
      </c>
      <c r="BF1090" s="120">
        <f t="shared" ref="BF1090" si="3305">+B1090</f>
        <v>66</v>
      </c>
      <c r="BG1090" s="120">
        <f t="shared" ref="BG1090" si="3306">+BI1090</f>
        <v>28708</v>
      </c>
      <c r="BH1090" s="209">
        <f t="shared" ref="BH1090" si="3307">+A1090</f>
        <v>44914</v>
      </c>
      <c r="BI1090" s="120">
        <f t="shared" ref="BI1090" si="3308">+C1090</f>
        <v>28708</v>
      </c>
      <c r="BJ1090" s="1">
        <f t="shared" ref="BJ1090" si="3309">+BE1090</f>
        <v>44914</v>
      </c>
      <c r="BK1090">
        <f t="shared" ref="BK1090" si="3310">+BM1090-BL1090</f>
        <v>0</v>
      </c>
      <c r="BL1090">
        <f t="shared" ref="BL1090" si="3311">+M1090</f>
        <v>0</v>
      </c>
      <c r="BM1090">
        <f t="shared" ref="BM1090" si="3312">+L1090</f>
        <v>0</v>
      </c>
      <c r="BN1090" s="1">
        <f t="shared" ref="BN1090" si="3313">+BJ1090</f>
        <v>44914</v>
      </c>
      <c r="BO1090">
        <f t="shared" ref="BO1090" si="3314">+BO1086+BM1090</f>
        <v>399078</v>
      </c>
      <c r="BP1090">
        <f t="shared" ref="BP1090" si="3315">+BP1086+BL1090</f>
        <v>14223</v>
      </c>
      <c r="BQ1090" s="167">
        <f t="shared" ref="BQ1090" si="3316">+A1090</f>
        <v>44914</v>
      </c>
      <c r="BR1090">
        <f t="shared" ref="BR1090" si="3317">+AF1090</f>
        <v>487553</v>
      </c>
      <c r="BS1090">
        <f t="shared" ref="BS1090" si="3318">+AH1090</f>
        <v>106301</v>
      </c>
      <c r="BT1090">
        <f t="shared" ref="BT1090" si="3319">+AJ1090</f>
        <v>11210</v>
      </c>
      <c r="BU1090">
        <v>15</v>
      </c>
      <c r="BV1090">
        <f t="shared" ref="BV1090" si="3320">+AD1090</f>
        <v>1527</v>
      </c>
      <c r="BW1090">
        <f t="shared" ref="BW1090" si="3321">+BW1086+BV1090</f>
        <v>127435</v>
      </c>
      <c r="BX1090" s="167">
        <f t="shared" ref="BX1090" si="3322">+A1090</f>
        <v>44914</v>
      </c>
      <c r="BY1090">
        <f t="shared" ref="BY1090" si="3323">+AL1090</f>
        <v>1569</v>
      </c>
      <c r="BZ1090">
        <f t="shared" ref="BZ1090" si="3324">+AN1090</f>
        <v>1115</v>
      </c>
      <c r="CA1090">
        <f t="shared" ref="CA1090" si="3325">+AP1090</f>
        <v>13</v>
      </c>
      <c r="CB1090" s="167">
        <f t="shared" ref="CB1090" si="3326">+A1090</f>
        <v>44914</v>
      </c>
      <c r="CC1090">
        <f t="shared" ref="CC1090" si="3327">+AR1090</f>
        <v>8588414</v>
      </c>
      <c r="CD1090">
        <f t="shared" ref="CD1090" si="3328">+AT1090</f>
        <v>13742</v>
      </c>
      <c r="CE1090">
        <f t="shared" ref="CE1090" si="3329">+AV1090</f>
        <v>14913</v>
      </c>
      <c r="CF1090" s="167">
        <f t="shared" ref="CF1090" si="3330">+A1090</f>
        <v>44914</v>
      </c>
      <c r="CG1090">
        <f t="shared" ref="CG1090" si="3331">+AQ1090</f>
        <v>10361</v>
      </c>
      <c r="CH1090">
        <f t="shared" ref="CH1090" si="3332">+AU1090</f>
        <v>23</v>
      </c>
      <c r="CI1090" s="167">
        <f t="shared" ref="CI1090" si="3333">+A1090</f>
        <v>44914</v>
      </c>
      <c r="CJ1090">
        <f t="shared" ref="CJ1090" si="3334">+AD1090</f>
        <v>1527</v>
      </c>
      <c r="CK1090">
        <f t="shared" ref="CK1090" si="3335">+AG1090</f>
        <v>263</v>
      </c>
      <c r="CL1090" s="167">
        <f t="shared" ref="CL1090" si="3336">+A1090</f>
        <v>44914</v>
      </c>
      <c r="CM1090">
        <f t="shared" ref="CM1090" si="3337">+AI1090</f>
        <v>39</v>
      </c>
      <c r="CN1090" s="1">
        <f t="shared" ref="CN1090" si="3338">+Z1090</f>
        <v>44914</v>
      </c>
      <c r="CO1090" s="253">
        <f t="shared" ref="CO1090" si="3339">+AD1090</f>
        <v>1527</v>
      </c>
      <c r="CP1090" s="1">
        <f t="shared" ref="CP1090" si="3340">+Z1090</f>
        <v>44914</v>
      </c>
      <c r="CQ1090" s="254">
        <f t="shared" ref="CQ1090" si="3341">+AI1090</f>
        <v>39</v>
      </c>
      <c r="CR1090" s="167">
        <f t="shared" ref="CR1090" si="3342">+A1090</f>
        <v>44914</v>
      </c>
      <c r="CS1090">
        <f t="shared" ref="CS1090" si="3343">+AQ1090</f>
        <v>10361</v>
      </c>
      <c r="CT1090">
        <f t="shared" ref="CT1090" si="3344">+AU1090</f>
        <v>23</v>
      </c>
      <c r="CU1090">
        <f t="shared" ref="CU1090" si="3345">+AS1090</f>
        <v>0</v>
      </c>
    </row>
    <row r="1091" spans="1:99" ht="18" customHeight="1" x14ac:dyDescent="0.55000000000000004">
      <c r="A1091" s="167">
        <v>44915</v>
      </c>
      <c r="B1091" s="219">
        <v>52</v>
      </c>
      <c r="C1091" s="142">
        <f t="shared" ref="C1091" si="3346">+B1091+C1090</f>
        <v>28760</v>
      </c>
      <c r="D1091" s="261">
        <f t="shared" ref="D1091" si="3347">+C1091-F1091</f>
        <v>475</v>
      </c>
      <c r="E1091" s="135">
        <v>0</v>
      </c>
      <c r="F1091" s="135">
        <v>28285</v>
      </c>
      <c r="G1091" s="135">
        <v>0</v>
      </c>
      <c r="H1091" s="123"/>
      <c r="I1091" s="135">
        <v>0</v>
      </c>
      <c r="J1091" s="123"/>
      <c r="K1091" s="41">
        <v>0</v>
      </c>
      <c r="L1091" s="134"/>
      <c r="M1091" s="219"/>
      <c r="N1091" s="123"/>
      <c r="O1091" s="123"/>
      <c r="P1091" s="135"/>
      <c r="Q1091" s="135"/>
      <c r="R1091" s="123"/>
      <c r="S1091" s="123"/>
      <c r="T1091" s="135"/>
      <c r="U1091" s="135"/>
      <c r="V1091" s="123"/>
      <c r="W1091" s="41"/>
      <c r="X1091" s="136"/>
      <c r="Y1091" s="4">
        <f t="shared" si="1835"/>
        <v>903</v>
      </c>
      <c r="Z1091" s="74">
        <f t="shared" ref="Z1091" si="3348">+A1091</f>
        <v>44915</v>
      </c>
      <c r="AA1091" s="210">
        <f t="shared" si="3288"/>
        <v>9096294</v>
      </c>
      <c r="AB1091" s="210">
        <f t="shared" si="3289"/>
        <v>121797</v>
      </c>
      <c r="AC1091" s="211">
        <f t="shared" si="3290"/>
        <v>26190</v>
      </c>
      <c r="AD1091" s="170">
        <f t="shared" ref="AD1091" si="3349">+AF1091-AF1090</f>
        <v>1543</v>
      </c>
      <c r="AE1091" s="222">
        <f t="shared" ref="AE1091" si="3350">+AE1090+AD1091</f>
        <v>487891</v>
      </c>
      <c r="AF1091" s="143">
        <v>489096</v>
      </c>
      <c r="AG1091" s="171">
        <f t="shared" ref="AG1091" si="3351">+AH1091-AH1090</f>
        <v>484</v>
      </c>
      <c r="AH1091" s="143">
        <v>106785</v>
      </c>
      <c r="AI1091" s="171">
        <f t="shared" ref="AI1091" si="3352">+AJ1091-AJ1090</f>
        <v>33</v>
      </c>
      <c r="AJ1091" s="172">
        <v>11243</v>
      </c>
      <c r="AK1091" s="173">
        <f t="shared" ref="AK1091" si="3353">+AL1091-AL1090</f>
        <v>90</v>
      </c>
      <c r="AL1091" s="143">
        <v>1659</v>
      </c>
      <c r="AM1091" s="173">
        <f t="shared" ref="AM1091" si="3354">+AN1091-AN1090</f>
        <v>155</v>
      </c>
      <c r="AN1091" s="143">
        <v>1270</v>
      </c>
      <c r="AO1091" s="171">
        <f t="shared" ref="AO1091" si="3355">+AP1091-AP1090</f>
        <v>3</v>
      </c>
      <c r="AP1091" s="174">
        <v>16</v>
      </c>
      <c r="AQ1091" s="173">
        <f t="shared" ref="AQ1091" si="3356">+AR1091-AR1090</f>
        <v>17125</v>
      </c>
      <c r="AR1091" s="143">
        <v>8605539</v>
      </c>
      <c r="AS1091" s="171">
        <f t="shared" ref="AS1091" si="3357">+AT1091-AT1090</f>
        <v>0</v>
      </c>
      <c r="AT1091" s="143">
        <v>13742</v>
      </c>
      <c r="AU1091" s="171">
        <f t="shared" ref="AU1091" si="3358">+AV1091-AV1090</f>
        <v>18</v>
      </c>
      <c r="AV1091" s="175">
        <v>14931</v>
      </c>
      <c r="AW1091" s="217">
        <f t="shared" si="1836"/>
        <v>930</v>
      </c>
      <c r="AX1091" s="216">
        <f t="shared" ref="AX1091" si="3359">+A1091</f>
        <v>44915</v>
      </c>
      <c r="AY1091" s="5">
        <v>544</v>
      </c>
      <c r="AZ1091" s="217">
        <f t="shared" ref="AZ1091" si="3360">+AZ1090+AY1091</f>
        <v>26390</v>
      </c>
      <c r="BA1091" s="217">
        <f t="shared" si="1840"/>
        <v>478</v>
      </c>
      <c r="BB1091" s="119">
        <v>15</v>
      </c>
      <c r="BC1091" s="26">
        <f t="shared" ref="BC1091" si="3361">+BC1090+BB1091</f>
        <v>2568</v>
      </c>
      <c r="BD1091" s="217">
        <f t="shared" si="1842"/>
        <v>513</v>
      </c>
      <c r="BE1091" s="209">
        <f t="shared" ref="BE1091" si="3362">+Z1091</f>
        <v>44915</v>
      </c>
      <c r="BF1091" s="120">
        <f t="shared" ref="BF1091" si="3363">+B1091</f>
        <v>52</v>
      </c>
      <c r="BG1091" s="120">
        <f t="shared" ref="BG1091" si="3364">+BI1091</f>
        <v>28760</v>
      </c>
      <c r="BH1091" s="209">
        <f t="shared" ref="BH1091" si="3365">+A1091</f>
        <v>44915</v>
      </c>
      <c r="BI1091" s="120">
        <f t="shared" ref="BI1091" si="3366">+C1091</f>
        <v>28760</v>
      </c>
      <c r="BJ1091" s="1">
        <f t="shared" ref="BJ1091" si="3367">+BE1091</f>
        <v>44915</v>
      </c>
      <c r="BK1091">
        <f t="shared" ref="BK1091" si="3368">+BM1091-BL1091</f>
        <v>0</v>
      </c>
      <c r="BL1091">
        <f t="shared" ref="BL1091" si="3369">+M1091</f>
        <v>0</v>
      </c>
      <c r="BM1091">
        <f t="shared" ref="BM1091" si="3370">+L1091</f>
        <v>0</v>
      </c>
      <c r="BN1091" s="1">
        <f t="shared" ref="BN1091" si="3371">+BJ1091</f>
        <v>44915</v>
      </c>
      <c r="BO1091">
        <f t="shared" ref="BO1091" si="3372">+BO1087+BM1091</f>
        <v>404234</v>
      </c>
      <c r="BP1091">
        <f t="shared" ref="BP1091" si="3373">+BP1087+BL1091</f>
        <v>14271</v>
      </c>
      <c r="BQ1091" s="167">
        <f t="shared" ref="BQ1091" si="3374">+A1091</f>
        <v>44915</v>
      </c>
      <c r="BR1091">
        <f t="shared" ref="BR1091" si="3375">+AF1091</f>
        <v>489096</v>
      </c>
      <c r="BS1091">
        <f t="shared" ref="BS1091" si="3376">+AH1091</f>
        <v>106785</v>
      </c>
      <c r="BT1091">
        <f t="shared" ref="BT1091" si="3377">+AJ1091</f>
        <v>11243</v>
      </c>
      <c r="BU1091">
        <v>15</v>
      </c>
      <c r="BV1091">
        <f t="shared" ref="BV1091" si="3378">+AD1091</f>
        <v>1543</v>
      </c>
      <c r="BW1091">
        <f t="shared" ref="BW1091" si="3379">+BW1087+BV1091</f>
        <v>113545</v>
      </c>
      <c r="BX1091" s="167">
        <f t="shared" ref="BX1091" si="3380">+A1091</f>
        <v>44915</v>
      </c>
      <c r="BY1091">
        <f t="shared" ref="BY1091" si="3381">+AL1091</f>
        <v>1659</v>
      </c>
      <c r="BZ1091">
        <f t="shared" ref="BZ1091" si="3382">+AN1091</f>
        <v>1270</v>
      </c>
      <c r="CA1091">
        <f t="shared" ref="CA1091" si="3383">+AP1091</f>
        <v>16</v>
      </c>
      <c r="CB1091" s="167">
        <f t="shared" ref="CB1091" si="3384">+A1091</f>
        <v>44915</v>
      </c>
      <c r="CC1091">
        <f t="shared" ref="CC1091" si="3385">+AR1091</f>
        <v>8605539</v>
      </c>
      <c r="CD1091">
        <f t="shared" ref="CD1091" si="3386">+AT1091</f>
        <v>13742</v>
      </c>
      <c r="CE1091">
        <f t="shared" ref="CE1091" si="3387">+AV1091</f>
        <v>14931</v>
      </c>
      <c r="CF1091" s="167">
        <f t="shared" ref="CF1091" si="3388">+A1091</f>
        <v>44915</v>
      </c>
      <c r="CG1091">
        <f t="shared" ref="CG1091" si="3389">+AQ1091</f>
        <v>17125</v>
      </c>
      <c r="CH1091">
        <f t="shared" ref="CH1091" si="3390">+AU1091</f>
        <v>18</v>
      </c>
      <c r="CI1091" s="167">
        <f t="shared" ref="CI1091" si="3391">+A1091</f>
        <v>44915</v>
      </c>
      <c r="CJ1091">
        <f t="shared" ref="CJ1091" si="3392">+AD1091</f>
        <v>1543</v>
      </c>
      <c r="CK1091">
        <f t="shared" ref="CK1091" si="3393">+AG1091</f>
        <v>484</v>
      </c>
      <c r="CL1091" s="167">
        <f t="shared" ref="CL1091" si="3394">+A1091</f>
        <v>44915</v>
      </c>
      <c r="CM1091">
        <f t="shared" ref="CM1091" si="3395">+AI1091</f>
        <v>33</v>
      </c>
      <c r="CN1091" s="1">
        <f t="shared" ref="CN1091" si="3396">+Z1091</f>
        <v>44915</v>
      </c>
      <c r="CO1091" s="253">
        <f t="shared" ref="CO1091" si="3397">+AD1091</f>
        <v>1543</v>
      </c>
      <c r="CP1091" s="1">
        <f t="shared" ref="CP1091" si="3398">+Z1091</f>
        <v>44915</v>
      </c>
      <c r="CQ1091" s="254">
        <f t="shared" ref="CQ1091" si="3399">+AI1091</f>
        <v>33</v>
      </c>
      <c r="CR1091" s="167">
        <f t="shared" ref="CR1091" si="3400">+A1091</f>
        <v>44915</v>
      </c>
      <c r="CS1091">
        <f t="shared" ref="CS1091" si="3401">+AQ1091</f>
        <v>17125</v>
      </c>
      <c r="CT1091">
        <f t="shared" ref="CT1091" si="3402">+AU1091</f>
        <v>18</v>
      </c>
      <c r="CU1091">
        <f t="shared" ref="CU1091" si="3403">+AS1091</f>
        <v>0</v>
      </c>
    </row>
    <row r="1092" spans="1:99" ht="18" customHeight="1" x14ac:dyDescent="0.55000000000000004">
      <c r="A1092" s="167">
        <v>44916</v>
      </c>
      <c r="B1092" s="219">
        <v>64</v>
      </c>
      <c r="C1092" s="142">
        <f t="shared" ref="C1092" si="3404">+B1092+C1091</f>
        <v>28824</v>
      </c>
      <c r="D1092" s="261">
        <f t="shared" ref="D1092" si="3405">+C1092-F1092</f>
        <v>475</v>
      </c>
      <c r="E1092" s="135">
        <v>0</v>
      </c>
      <c r="F1092" s="135">
        <v>28349</v>
      </c>
      <c r="G1092" s="135">
        <v>0</v>
      </c>
      <c r="H1092" s="123"/>
      <c r="I1092" s="135">
        <v>0</v>
      </c>
      <c r="J1092" s="123"/>
      <c r="K1092" s="41">
        <v>0</v>
      </c>
      <c r="L1092" s="134"/>
      <c r="M1092" s="219"/>
      <c r="N1092" s="123"/>
      <c r="O1092" s="123"/>
      <c r="P1092" s="135"/>
      <c r="Q1092" s="135"/>
      <c r="R1092" s="123"/>
      <c r="S1092" s="123"/>
      <c r="T1092" s="135"/>
      <c r="U1092" s="135"/>
      <c r="V1092" s="123"/>
      <c r="W1092" s="41"/>
      <c r="X1092" s="136"/>
      <c r="Y1092" s="4">
        <f t="shared" si="1835"/>
        <v>904</v>
      </c>
      <c r="Z1092" s="74">
        <f t="shared" ref="Z1092" si="3406">+A1092</f>
        <v>44916</v>
      </c>
      <c r="AA1092" s="210">
        <f t="shared" si="3288"/>
        <v>9117589</v>
      </c>
      <c r="AB1092" s="210">
        <f t="shared" si="3289"/>
        <v>122405</v>
      </c>
      <c r="AC1092" s="211">
        <f t="shared" si="3290"/>
        <v>26268</v>
      </c>
      <c r="AD1092" s="170">
        <f t="shared" ref="AD1092" si="3407">+AF1092-AF1091</f>
        <v>2058</v>
      </c>
      <c r="AE1092" s="222">
        <f t="shared" ref="AE1092" si="3408">+AE1091+AD1092</f>
        <v>489949</v>
      </c>
      <c r="AF1092" s="143">
        <v>491154</v>
      </c>
      <c r="AG1092" s="171">
        <f t="shared" ref="AG1092" si="3409">+AH1092-AH1091</f>
        <v>517</v>
      </c>
      <c r="AH1092" s="143">
        <v>107302</v>
      </c>
      <c r="AI1092" s="171">
        <f t="shared" ref="AI1092" si="3410">+AJ1092-AJ1091</f>
        <v>50</v>
      </c>
      <c r="AJ1092" s="172">
        <v>11293</v>
      </c>
      <c r="AK1092" s="173">
        <f t="shared" ref="AK1092" si="3411">+AL1092-AL1091</f>
        <v>96</v>
      </c>
      <c r="AL1092" s="143">
        <v>1755</v>
      </c>
      <c r="AM1092" s="173">
        <f t="shared" ref="AM1092" si="3412">+AN1092-AN1091</f>
        <v>91</v>
      </c>
      <c r="AN1092" s="143">
        <v>1361</v>
      </c>
      <c r="AO1092" s="171">
        <f t="shared" ref="AO1092" si="3413">+AP1092-AP1091</f>
        <v>1</v>
      </c>
      <c r="AP1092" s="174">
        <v>17</v>
      </c>
      <c r="AQ1092" s="173">
        <f t="shared" ref="AQ1092" si="3414">+AR1092-AR1091</f>
        <v>19141</v>
      </c>
      <c r="AR1092" s="143">
        <v>8624680</v>
      </c>
      <c r="AS1092" s="171">
        <f t="shared" ref="AS1092" si="3415">+AT1092-AT1091</f>
        <v>0</v>
      </c>
      <c r="AT1092" s="143">
        <v>13742</v>
      </c>
      <c r="AU1092" s="171">
        <f t="shared" ref="AU1092" si="3416">+AV1092-AV1091</f>
        <v>27</v>
      </c>
      <c r="AV1092" s="175">
        <v>14958</v>
      </c>
      <c r="AW1092" s="217">
        <f t="shared" si="1836"/>
        <v>931</v>
      </c>
      <c r="AX1092" s="216">
        <f t="shared" ref="AX1092" si="3417">+A1092</f>
        <v>44916</v>
      </c>
      <c r="AY1092" s="5">
        <v>471</v>
      </c>
      <c r="AZ1092" s="217">
        <f t="shared" ref="AZ1092" si="3418">+AZ1091+AY1092</f>
        <v>26861</v>
      </c>
      <c r="BA1092" s="217">
        <f t="shared" si="1840"/>
        <v>479</v>
      </c>
      <c r="BB1092" s="119">
        <v>14</v>
      </c>
      <c r="BC1092" s="26">
        <f t="shared" ref="BC1092" si="3419">+BC1091+BB1092</f>
        <v>2582</v>
      </c>
      <c r="BD1092" s="217">
        <f t="shared" si="1842"/>
        <v>514</v>
      </c>
      <c r="BE1092" s="209">
        <f t="shared" ref="BE1092" si="3420">+Z1092</f>
        <v>44916</v>
      </c>
      <c r="BF1092" s="120">
        <f t="shared" ref="BF1092" si="3421">+B1092</f>
        <v>64</v>
      </c>
      <c r="BG1092" s="120">
        <f t="shared" ref="BG1092" si="3422">+BI1092</f>
        <v>28824</v>
      </c>
      <c r="BH1092" s="209">
        <f t="shared" ref="BH1092" si="3423">+A1092</f>
        <v>44916</v>
      </c>
      <c r="BI1092" s="120">
        <f t="shared" ref="BI1092" si="3424">+C1092</f>
        <v>28824</v>
      </c>
      <c r="BJ1092" s="1">
        <f t="shared" ref="BJ1092" si="3425">+BE1092</f>
        <v>44916</v>
      </c>
      <c r="BK1092">
        <f t="shared" ref="BK1092" si="3426">+BM1092-BL1092</f>
        <v>0</v>
      </c>
      <c r="BL1092">
        <f t="shared" ref="BL1092" si="3427">+M1092</f>
        <v>0</v>
      </c>
      <c r="BM1092">
        <f t="shared" ref="BM1092" si="3428">+L1092</f>
        <v>0</v>
      </c>
      <c r="BN1092" s="1">
        <f t="shared" ref="BN1092" si="3429">+BJ1092</f>
        <v>44916</v>
      </c>
      <c r="BO1092">
        <f t="shared" ref="BO1092" si="3430">+BO1088+BM1092</f>
        <v>403155</v>
      </c>
      <c r="BP1092">
        <f t="shared" ref="BP1092" si="3431">+BP1088+BL1092</f>
        <v>13841</v>
      </c>
      <c r="BQ1092" s="167">
        <f t="shared" ref="BQ1092" si="3432">+A1092</f>
        <v>44916</v>
      </c>
      <c r="BR1092">
        <f t="shared" ref="BR1092" si="3433">+AF1092</f>
        <v>491154</v>
      </c>
      <c r="BS1092">
        <f t="shared" ref="BS1092" si="3434">+AH1092</f>
        <v>107302</v>
      </c>
      <c r="BT1092">
        <f t="shared" ref="BT1092" si="3435">+AJ1092</f>
        <v>11293</v>
      </c>
      <c r="BU1092">
        <v>15</v>
      </c>
      <c r="BV1092">
        <f t="shared" ref="BV1092" si="3436">+AD1092</f>
        <v>2058</v>
      </c>
      <c r="BW1092">
        <f t="shared" ref="BW1092" si="3437">+BW1088+BV1092</f>
        <v>127007</v>
      </c>
      <c r="BX1092" s="167">
        <f t="shared" ref="BX1092" si="3438">+A1092</f>
        <v>44916</v>
      </c>
      <c r="BY1092">
        <f t="shared" ref="BY1092" si="3439">+AL1092</f>
        <v>1755</v>
      </c>
      <c r="BZ1092">
        <f t="shared" ref="BZ1092" si="3440">+AN1092</f>
        <v>1361</v>
      </c>
      <c r="CA1092">
        <f t="shared" ref="CA1092" si="3441">+AP1092</f>
        <v>17</v>
      </c>
      <c r="CB1092" s="167">
        <f t="shared" ref="CB1092" si="3442">+A1092</f>
        <v>44916</v>
      </c>
      <c r="CC1092">
        <f t="shared" ref="CC1092" si="3443">+AR1092</f>
        <v>8624680</v>
      </c>
      <c r="CD1092">
        <f t="shared" ref="CD1092" si="3444">+AT1092</f>
        <v>13742</v>
      </c>
      <c r="CE1092">
        <f t="shared" ref="CE1092" si="3445">+AV1092</f>
        <v>14958</v>
      </c>
      <c r="CF1092" s="167">
        <f t="shared" ref="CF1092" si="3446">+A1092</f>
        <v>44916</v>
      </c>
      <c r="CG1092">
        <f t="shared" ref="CG1092" si="3447">+AQ1092</f>
        <v>19141</v>
      </c>
      <c r="CH1092">
        <f t="shared" ref="CH1092" si="3448">+AU1092</f>
        <v>27</v>
      </c>
      <c r="CI1092" s="167">
        <f t="shared" ref="CI1092" si="3449">+A1092</f>
        <v>44916</v>
      </c>
      <c r="CJ1092">
        <f t="shared" ref="CJ1092" si="3450">+AD1092</f>
        <v>2058</v>
      </c>
      <c r="CK1092">
        <f t="shared" ref="CK1092" si="3451">+AG1092</f>
        <v>517</v>
      </c>
      <c r="CL1092" s="167">
        <f t="shared" ref="CL1092" si="3452">+A1092</f>
        <v>44916</v>
      </c>
      <c r="CM1092">
        <f t="shared" ref="CM1092" si="3453">+AI1092</f>
        <v>50</v>
      </c>
      <c r="CN1092" s="1">
        <f t="shared" ref="CN1092" si="3454">+Z1092</f>
        <v>44916</v>
      </c>
      <c r="CO1092" s="253">
        <f t="shared" ref="CO1092" si="3455">+AD1092</f>
        <v>2058</v>
      </c>
      <c r="CP1092" s="1">
        <f t="shared" ref="CP1092" si="3456">+Z1092</f>
        <v>44916</v>
      </c>
      <c r="CQ1092" s="254">
        <f t="shared" ref="CQ1092" si="3457">+AI1092</f>
        <v>50</v>
      </c>
      <c r="CR1092" s="167">
        <f t="shared" ref="CR1092" si="3458">+A1092</f>
        <v>44916</v>
      </c>
      <c r="CS1092">
        <f t="shared" ref="CS1092" si="3459">+AQ1092</f>
        <v>19141</v>
      </c>
      <c r="CT1092">
        <f t="shared" ref="CT1092" si="3460">+AU1092</f>
        <v>27</v>
      </c>
      <c r="CU1092">
        <f t="shared" ref="CU1092" si="3461">+AS1092</f>
        <v>0</v>
      </c>
    </row>
    <row r="1093" spans="1:99" ht="18" customHeight="1" x14ac:dyDescent="0.55000000000000004">
      <c r="A1093" s="167">
        <v>44917</v>
      </c>
      <c r="B1093" s="219">
        <v>65</v>
      </c>
      <c r="C1093" s="142">
        <f t="shared" ref="C1093" si="3462">+B1093+C1092</f>
        <v>28889</v>
      </c>
      <c r="D1093" s="261">
        <f t="shared" ref="D1093" si="3463">+C1093-F1093</f>
        <v>471</v>
      </c>
      <c r="E1093" s="135">
        <v>0</v>
      </c>
      <c r="F1093" s="135">
        <v>28418</v>
      </c>
      <c r="G1093" s="135">
        <v>0</v>
      </c>
      <c r="H1093" s="123"/>
      <c r="I1093" s="135">
        <v>0</v>
      </c>
      <c r="J1093" s="123"/>
      <c r="K1093" s="41">
        <v>0</v>
      </c>
      <c r="L1093" s="134"/>
      <c r="M1093" s="219"/>
      <c r="N1093" s="123"/>
      <c r="O1093" s="123"/>
      <c r="P1093" s="135"/>
      <c r="Q1093" s="135"/>
      <c r="R1093" s="123"/>
      <c r="S1093" s="123"/>
      <c r="T1093" s="135"/>
      <c r="U1093" s="135"/>
      <c r="V1093" s="123"/>
      <c r="W1093" s="41"/>
      <c r="X1093" s="136"/>
      <c r="Y1093" s="4">
        <f t="shared" si="1835"/>
        <v>905</v>
      </c>
      <c r="Z1093" s="74">
        <f t="shared" ref="Z1093" si="3464">+A1093</f>
        <v>44917</v>
      </c>
      <c r="AA1093" s="210">
        <f t="shared" si="3288"/>
        <v>9139608</v>
      </c>
      <c r="AB1093" s="210">
        <f t="shared" si="3289"/>
        <v>123037</v>
      </c>
      <c r="AC1093" s="211">
        <f t="shared" si="3290"/>
        <v>26344</v>
      </c>
      <c r="AD1093" s="170">
        <f t="shared" ref="AD1093" si="3465">+AF1093-AF1092</f>
        <v>2080</v>
      </c>
      <c r="AE1093" s="222">
        <f t="shared" ref="AE1093" si="3466">+AE1092+AD1093</f>
        <v>492029</v>
      </c>
      <c r="AF1093" s="143">
        <v>493234</v>
      </c>
      <c r="AG1093" s="171">
        <f t="shared" ref="AG1093" si="3467">+AH1093-AH1092</f>
        <v>567</v>
      </c>
      <c r="AH1093" s="143">
        <v>107869</v>
      </c>
      <c r="AI1093" s="171">
        <f t="shared" ref="AI1093" si="3468">+AJ1093-AJ1092</f>
        <v>34</v>
      </c>
      <c r="AJ1093" s="172">
        <v>11327</v>
      </c>
      <c r="AK1093" s="173">
        <f t="shared" ref="AK1093" si="3469">+AL1093-AL1092</f>
        <v>64</v>
      </c>
      <c r="AL1093" s="143">
        <v>1819</v>
      </c>
      <c r="AM1093" s="173">
        <f t="shared" ref="AM1093" si="3470">+AN1093-AN1092</f>
        <v>65</v>
      </c>
      <c r="AN1093" s="143">
        <v>1426</v>
      </c>
      <c r="AO1093" s="171">
        <f t="shared" ref="AO1093" si="3471">+AP1093-AP1092</f>
        <v>1</v>
      </c>
      <c r="AP1093" s="174">
        <v>18</v>
      </c>
      <c r="AQ1093" s="173">
        <f t="shared" ref="AQ1093" si="3472">+AR1093-AR1092</f>
        <v>19875</v>
      </c>
      <c r="AR1093" s="143">
        <v>8644555</v>
      </c>
      <c r="AS1093" s="171">
        <f t="shared" ref="AS1093" si="3473">+AT1093-AT1092</f>
        <v>0</v>
      </c>
      <c r="AT1093" s="143">
        <v>13742</v>
      </c>
      <c r="AU1093" s="171">
        <f t="shared" ref="AU1093" si="3474">+AV1093-AV1092</f>
        <v>41</v>
      </c>
      <c r="AV1093" s="175">
        <v>14999</v>
      </c>
      <c r="AW1093" s="217">
        <f t="shared" si="1836"/>
        <v>932</v>
      </c>
      <c r="AX1093" s="216">
        <f t="shared" ref="AX1093" si="3475">+A1093</f>
        <v>44917</v>
      </c>
      <c r="AY1093" s="5">
        <v>547</v>
      </c>
      <c r="AZ1093" s="217">
        <f t="shared" ref="AZ1093" si="3476">+AZ1092+AY1093</f>
        <v>27408</v>
      </c>
      <c r="BA1093" s="217">
        <f t="shared" si="1840"/>
        <v>480</v>
      </c>
      <c r="BB1093" s="119">
        <v>15</v>
      </c>
      <c r="BC1093" s="26">
        <f t="shared" ref="BC1093" si="3477">+BC1092+BB1093</f>
        <v>2597</v>
      </c>
      <c r="BD1093" s="217">
        <f t="shared" si="1842"/>
        <v>515</v>
      </c>
      <c r="BE1093" s="209">
        <f t="shared" ref="BE1093" si="3478">+Z1093</f>
        <v>44917</v>
      </c>
      <c r="BF1093" s="120">
        <f t="shared" ref="BF1093" si="3479">+B1093</f>
        <v>65</v>
      </c>
      <c r="BG1093" s="120">
        <f t="shared" ref="BG1093" si="3480">+BI1093</f>
        <v>28889</v>
      </c>
      <c r="BH1093" s="209">
        <f t="shared" ref="BH1093" si="3481">+A1093</f>
        <v>44917</v>
      </c>
      <c r="BI1093" s="120">
        <f t="shared" ref="BI1093" si="3482">+C1093</f>
        <v>28889</v>
      </c>
      <c r="BJ1093" s="1">
        <f t="shared" ref="BJ1093" si="3483">+BE1093</f>
        <v>44917</v>
      </c>
      <c r="BK1093">
        <f t="shared" ref="BK1093" si="3484">+BM1093-BL1093</f>
        <v>0</v>
      </c>
      <c r="BL1093">
        <f t="shared" ref="BL1093" si="3485">+M1093</f>
        <v>0</v>
      </c>
      <c r="BM1093">
        <f t="shared" ref="BM1093" si="3486">+L1093</f>
        <v>0</v>
      </c>
      <c r="BN1093" s="1">
        <f t="shared" ref="BN1093" si="3487">+BJ1093</f>
        <v>44917</v>
      </c>
      <c r="BO1093">
        <f t="shared" ref="BO1093" si="3488">+BO1089+BM1093</f>
        <v>407709</v>
      </c>
      <c r="BP1093">
        <f t="shared" ref="BP1093" si="3489">+BP1089+BL1093</f>
        <v>13821</v>
      </c>
      <c r="BQ1093" s="167">
        <f t="shared" ref="BQ1093" si="3490">+A1093</f>
        <v>44917</v>
      </c>
      <c r="BR1093">
        <f t="shared" ref="BR1093:BR1094" si="3491">+AF1093</f>
        <v>493234</v>
      </c>
      <c r="BS1093">
        <f t="shared" ref="BS1093:BS1094" si="3492">+AH1093</f>
        <v>107869</v>
      </c>
      <c r="BT1093">
        <f t="shared" ref="BT1093:BT1094" si="3493">+AJ1093</f>
        <v>11327</v>
      </c>
      <c r="BU1093">
        <v>15</v>
      </c>
      <c r="BV1093">
        <f t="shared" ref="BV1093" si="3494">+AD1093</f>
        <v>2080</v>
      </c>
      <c r="BW1093">
        <f t="shared" ref="BW1093" si="3495">+BW1089+BV1093</f>
        <v>116499</v>
      </c>
      <c r="BX1093" s="167">
        <f t="shared" ref="BX1093" si="3496">+A1093</f>
        <v>44917</v>
      </c>
      <c r="BY1093">
        <f t="shared" ref="BY1093:BY1094" si="3497">+AL1093</f>
        <v>1819</v>
      </c>
      <c r="BZ1093">
        <f t="shared" ref="BZ1093:BZ1094" si="3498">+AN1093</f>
        <v>1426</v>
      </c>
      <c r="CA1093">
        <f t="shared" ref="CA1093:CA1094" si="3499">+AP1093</f>
        <v>18</v>
      </c>
      <c r="CB1093" s="167">
        <f t="shared" ref="CB1093" si="3500">+A1093</f>
        <v>44917</v>
      </c>
      <c r="CC1093">
        <f t="shared" ref="CC1093:CC1094" si="3501">+AR1093</f>
        <v>8644555</v>
      </c>
      <c r="CD1093">
        <f t="shared" ref="CD1093" si="3502">+AT1093</f>
        <v>13742</v>
      </c>
      <c r="CE1093">
        <f t="shared" ref="CE1093:CE1094" si="3503">+AV1093</f>
        <v>14999</v>
      </c>
      <c r="CF1093" s="167">
        <f t="shared" ref="CF1093" si="3504">+A1093</f>
        <v>44917</v>
      </c>
      <c r="CG1093">
        <f t="shared" ref="CG1093" si="3505">+AQ1093</f>
        <v>19875</v>
      </c>
      <c r="CH1093">
        <f t="shared" ref="CH1093" si="3506">+AU1093</f>
        <v>41</v>
      </c>
      <c r="CI1093" s="167">
        <f t="shared" ref="CI1093" si="3507">+A1093</f>
        <v>44917</v>
      </c>
      <c r="CJ1093">
        <f t="shared" ref="CJ1093" si="3508">+AD1093</f>
        <v>2080</v>
      </c>
      <c r="CK1093">
        <f t="shared" ref="CK1093" si="3509">+AG1093</f>
        <v>567</v>
      </c>
      <c r="CL1093" s="167">
        <f t="shared" ref="CL1093" si="3510">+A1093</f>
        <v>44917</v>
      </c>
      <c r="CM1093">
        <f t="shared" ref="CM1093" si="3511">+AI1093</f>
        <v>34</v>
      </c>
      <c r="CN1093" s="1">
        <f t="shared" ref="CN1093" si="3512">+Z1093</f>
        <v>44917</v>
      </c>
      <c r="CO1093" s="253">
        <f t="shared" ref="CO1093" si="3513">+AD1093</f>
        <v>2080</v>
      </c>
      <c r="CP1093" s="1">
        <f t="shared" ref="CP1093" si="3514">+Z1093</f>
        <v>44917</v>
      </c>
      <c r="CQ1093" s="254">
        <f t="shared" ref="CQ1093" si="3515">+AI1093</f>
        <v>34</v>
      </c>
      <c r="CR1093" s="167">
        <f t="shared" ref="CR1093" si="3516">+A1093</f>
        <v>44917</v>
      </c>
      <c r="CS1093">
        <f t="shared" ref="CS1093" si="3517">+AQ1093</f>
        <v>19875</v>
      </c>
      <c r="CT1093">
        <f t="shared" ref="CT1093" si="3518">+AU1093</f>
        <v>41</v>
      </c>
      <c r="CU1093">
        <f t="shared" ref="CU1093" si="3519">+AS1093</f>
        <v>0</v>
      </c>
    </row>
    <row r="1094" spans="1:99" ht="18" customHeight="1" x14ac:dyDescent="0.55000000000000004">
      <c r="A1094" s="167">
        <v>44918</v>
      </c>
      <c r="B1094" s="219">
        <v>25</v>
      </c>
      <c r="C1094" s="142">
        <f t="shared" ref="C1094" si="3520">+B1094+C1093</f>
        <v>28914</v>
      </c>
      <c r="D1094" s="261">
        <f t="shared" ref="D1094" si="3521">+C1094-F1094</f>
        <v>434</v>
      </c>
      <c r="E1094" s="135">
        <v>0</v>
      </c>
      <c r="F1094" s="135">
        <v>28480</v>
      </c>
      <c r="G1094" s="135">
        <v>0</v>
      </c>
      <c r="H1094" s="123"/>
      <c r="I1094" s="135">
        <v>0</v>
      </c>
      <c r="J1094" s="123"/>
      <c r="K1094" s="41">
        <v>0</v>
      </c>
      <c r="L1094" s="134"/>
      <c r="M1094" s="219"/>
      <c r="N1094" s="123"/>
      <c r="O1094" s="123"/>
      <c r="P1094" s="135"/>
      <c r="Q1094" s="135"/>
      <c r="R1094" s="123"/>
      <c r="S1094" s="123"/>
      <c r="T1094" s="135"/>
      <c r="U1094" s="135"/>
      <c r="V1094" s="123"/>
      <c r="W1094" s="41"/>
      <c r="X1094" s="136"/>
      <c r="Y1094" s="4">
        <f t="shared" si="1835"/>
        <v>906</v>
      </c>
      <c r="Z1094" s="74">
        <f t="shared" ref="Z1094" si="3522">+A1094</f>
        <v>44918</v>
      </c>
      <c r="AA1094" s="210">
        <f t="shared" si="3288"/>
        <v>9161081</v>
      </c>
      <c r="AB1094" s="210">
        <f t="shared" si="3289"/>
        <v>123634</v>
      </c>
      <c r="AC1094" s="211">
        <f t="shared" si="3290"/>
        <v>26431</v>
      </c>
      <c r="AD1094" s="170">
        <f t="shared" ref="AD1094" si="3523">+AF1094-AF1093</f>
        <v>2380</v>
      </c>
      <c r="AE1094" s="222">
        <f t="shared" ref="AE1094" si="3524">+AE1093+AD1094</f>
        <v>494409</v>
      </c>
      <c r="AF1094" s="143">
        <v>495614</v>
      </c>
      <c r="AG1094" s="171">
        <f t="shared" ref="AG1094" si="3525">+AH1094-AH1093</f>
        <v>502</v>
      </c>
      <c r="AH1094" s="143">
        <v>108371</v>
      </c>
      <c r="AI1094" s="171">
        <f t="shared" ref="AI1094" si="3526">+AJ1094-AJ1093</f>
        <v>46</v>
      </c>
      <c r="AJ1094" s="172">
        <v>11373</v>
      </c>
      <c r="AK1094" s="173">
        <f t="shared" ref="AK1094" si="3527">+AL1094-AL1093</f>
        <v>32</v>
      </c>
      <c r="AL1094" s="143">
        <v>1851</v>
      </c>
      <c r="AM1094" s="173">
        <f t="shared" ref="AM1094" si="3528">+AN1094-AN1093</f>
        <v>95</v>
      </c>
      <c r="AN1094" s="143">
        <v>1521</v>
      </c>
      <c r="AO1094" s="171">
        <f t="shared" ref="AO1094" si="3529">+AP1094-AP1093</f>
        <v>1</v>
      </c>
      <c r="AP1094" s="174">
        <v>19</v>
      </c>
      <c r="AQ1094" s="173">
        <f t="shared" ref="AQ1094" si="3530">+AR1094-AR1093</f>
        <v>19061</v>
      </c>
      <c r="AR1094" s="143">
        <v>8663616</v>
      </c>
      <c r="AS1094" s="171">
        <f t="shared" ref="AS1094" si="3531">+AT1094-AT1093</f>
        <v>0</v>
      </c>
      <c r="AT1094" s="143">
        <v>13742</v>
      </c>
      <c r="AU1094" s="171">
        <f t="shared" ref="AU1094" si="3532">+AV1094-AV1093</f>
        <v>40</v>
      </c>
      <c r="AV1094" s="175">
        <v>15039</v>
      </c>
      <c r="AW1094" s="217">
        <f t="shared" si="1836"/>
        <v>933</v>
      </c>
      <c r="AX1094" s="216">
        <f t="shared" ref="AX1094" si="3533">+A1094</f>
        <v>44918</v>
      </c>
      <c r="AY1094" s="5">
        <v>580</v>
      </c>
      <c r="AZ1094" s="217">
        <f t="shared" ref="AZ1094" si="3534">+AZ1093+AY1094</f>
        <v>27988</v>
      </c>
      <c r="BA1094" s="217">
        <f t="shared" si="1840"/>
        <v>481</v>
      </c>
      <c r="BB1094" s="119">
        <v>13</v>
      </c>
      <c r="BC1094" s="26">
        <f t="shared" ref="BC1094" si="3535">+BC1093+BB1094</f>
        <v>2610</v>
      </c>
      <c r="BD1094" s="217">
        <f t="shared" si="1842"/>
        <v>516</v>
      </c>
      <c r="BE1094" s="209">
        <f t="shared" ref="BE1094" si="3536">+Z1094</f>
        <v>44918</v>
      </c>
      <c r="BF1094" s="120">
        <f t="shared" ref="BF1094" si="3537">+B1094</f>
        <v>25</v>
      </c>
      <c r="BG1094" s="120">
        <f t="shared" ref="BG1094" si="3538">+BI1094</f>
        <v>28914</v>
      </c>
      <c r="BH1094" s="209">
        <f t="shared" ref="BH1094" si="3539">+A1094</f>
        <v>44918</v>
      </c>
      <c r="BI1094" s="120">
        <f t="shared" ref="BI1094" si="3540">+C1094</f>
        <v>28914</v>
      </c>
      <c r="BJ1094" s="1">
        <f t="shared" ref="BJ1094" si="3541">+BE1094</f>
        <v>44918</v>
      </c>
      <c r="BK1094">
        <f t="shared" ref="BK1094" si="3542">+BM1094-BL1094</f>
        <v>0</v>
      </c>
      <c r="BL1094">
        <f t="shared" ref="BL1094" si="3543">+M1094</f>
        <v>0</v>
      </c>
      <c r="BM1094">
        <f t="shared" ref="BM1094" si="3544">+L1094</f>
        <v>0</v>
      </c>
      <c r="BN1094" s="1">
        <f t="shared" ref="BN1094" si="3545">+BJ1094</f>
        <v>44918</v>
      </c>
      <c r="BO1094">
        <f t="shared" ref="BO1094" si="3546">+BO1090+BM1094</f>
        <v>399078</v>
      </c>
      <c r="BP1094">
        <f t="shared" ref="BP1094" si="3547">+BP1090+BL1094</f>
        <v>14223</v>
      </c>
      <c r="BQ1094" s="167">
        <f t="shared" ref="BQ1094" si="3548">+A1094</f>
        <v>44918</v>
      </c>
      <c r="BR1094">
        <f t="shared" ref="BR1094" si="3549">+AF1094</f>
        <v>495614</v>
      </c>
      <c r="BS1094">
        <f t="shared" ref="BS1094" si="3550">+AH1094</f>
        <v>108371</v>
      </c>
      <c r="BT1094">
        <f t="shared" ref="BT1094" si="3551">+AJ1094</f>
        <v>11373</v>
      </c>
      <c r="BU1094">
        <v>15</v>
      </c>
      <c r="BV1094">
        <f t="shared" ref="BV1094" si="3552">+AD1094</f>
        <v>2380</v>
      </c>
      <c r="BW1094">
        <f t="shared" ref="BW1094" si="3553">+BW1090+BV1094</f>
        <v>129815</v>
      </c>
      <c r="BX1094" s="167">
        <f t="shared" ref="BX1094" si="3554">+A1094</f>
        <v>44918</v>
      </c>
      <c r="BY1094">
        <f t="shared" ref="BY1094" si="3555">+AL1094</f>
        <v>1851</v>
      </c>
      <c r="BZ1094">
        <f t="shared" ref="BZ1094" si="3556">+AN1094</f>
        <v>1521</v>
      </c>
      <c r="CA1094">
        <f t="shared" ref="CA1094" si="3557">+AP1094</f>
        <v>19</v>
      </c>
      <c r="CB1094" s="167">
        <f t="shared" ref="CB1094" si="3558">+A1094</f>
        <v>44918</v>
      </c>
      <c r="CC1094">
        <f t="shared" ref="CC1094" si="3559">+AR1094</f>
        <v>8663616</v>
      </c>
      <c r="CD1094">
        <f t="shared" ref="CD1094" si="3560">+AT1094</f>
        <v>13742</v>
      </c>
      <c r="CE1094">
        <f t="shared" ref="CE1094" si="3561">+AV1094</f>
        <v>15039</v>
      </c>
      <c r="CF1094" s="167">
        <f t="shared" ref="CF1094" si="3562">+A1094</f>
        <v>44918</v>
      </c>
      <c r="CG1094">
        <f t="shared" ref="CG1094" si="3563">+AQ1094</f>
        <v>19061</v>
      </c>
      <c r="CH1094">
        <f t="shared" ref="CH1094" si="3564">+AU1094</f>
        <v>40</v>
      </c>
      <c r="CI1094" s="167">
        <f t="shared" ref="CI1094" si="3565">+A1094</f>
        <v>44918</v>
      </c>
      <c r="CJ1094">
        <f t="shared" ref="CJ1094" si="3566">+AD1094</f>
        <v>2380</v>
      </c>
      <c r="CK1094">
        <f t="shared" ref="CK1094" si="3567">+AG1094</f>
        <v>502</v>
      </c>
      <c r="CL1094" s="167">
        <f t="shared" ref="CL1094" si="3568">+A1094</f>
        <v>44918</v>
      </c>
      <c r="CM1094">
        <f t="shared" ref="CM1094" si="3569">+AI1094</f>
        <v>46</v>
      </c>
      <c r="CN1094" s="1">
        <f t="shared" ref="CN1094" si="3570">+Z1094</f>
        <v>44918</v>
      </c>
      <c r="CO1094" s="253">
        <f t="shared" ref="CO1094" si="3571">+AD1094</f>
        <v>2380</v>
      </c>
      <c r="CP1094" s="1">
        <f t="shared" ref="CP1094" si="3572">+Z1094</f>
        <v>44918</v>
      </c>
      <c r="CQ1094" s="254">
        <f t="shared" ref="CQ1094" si="3573">+AI1094</f>
        <v>46</v>
      </c>
      <c r="CR1094" s="167">
        <f t="shared" ref="CR1094" si="3574">+A1094</f>
        <v>44918</v>
      </c>
      <c r="CS1094">
        <f t="shared" ref="CS1094" si="3575">+AQ1094</f>
        <v>19061</v>
      </c>
      <c r="CT1094">
        <f t="shared" ref="CT1094" si="3576">+AU1094</f>
        <v>40</v>
      </c>
      <c r="CU1094">
        <f t="shared" ref="CU1094" si="3577">+AS1094</f>
        <v>0</v>
      </c>
    </row>
    <row r="1095" spans="1:99" ht="18" customHeight="1" x14ac:dyDescent="0.55000000000000004">
      <c r="A1095" s="167"/>
      <c r="B1095" s="219"/>
      <c r="C1095" s="142"/>
      <c r="D1095" s="261"/>
      <c r="E1095" s="135"/>
      <c r="F1095" s="135"/>
      <c r="G1095" s="135"/>
      <c r="H1095" s="123"/>
      <c r="I1095" s="135"/>
      <c r="J1095" s="123"/>
      <c r="K1095" s="41"/>
      <c r="L1095" s="134"/>
      <c r="M1095" s="219"/>
      <c r="N1095" s="123"/>
      <c r="O1095" s="123"/>
      <c r="P1095" s="135"/>
      <c r="Q1095" s="135"/>
      <c r="R1095" s="123"/>
      <c r="S1095" s="123"/>
      <c r="T1095" s="135"/>
      <c r="U1095" s="135"/>
      <c r="V1095" s="123"/>
      <c r="W1095" s="41"/>
      <c r="X1095" s="136"/>
      <c r="Y1095" s="4"/>
      <c r="Z1095" s="74"/>
      <c r="AA1095" s="210"/>
      <c r="AB1095" s="210"/>
      <c r="AC1095" s="211"/>
      <c r="AD1095" s="170"/>
      <c r="AE1095" s="222"/>
      <c r="AF1095" s="143"/>
      <c r="AG1095" s="171"/>
      <c r="AH1095" s="143"/>
      <c r="AI1095" s="171"/>
      <c r="AJ1095" s="172"/>
      <c r="AK1095" s="173"/>
      <c r="AL1095" s="143"/>
      <c r="AM1095" s="222"/>
      <c r="AN1095" s="143"/>
      <c r="AO1095" s="171"/>
      <c r="AP1095" s="174"/>
      <c r="AQ1095" s="173"/>
      <c r="AR1095" s="143"/>
      <c r="AS1095" s="171"/>
      <c r="AT1095" s="143"/>
      <c r="AU1095" s="171"/>
      <c r="AV1095" s="175"/>
      <c r="AW1095" s="217"/>
      <c r="AX1095" s="216"/>
      <c r="AY1095" s="5"/>
      <c r="AZ1095" s="217"/>
      <c r="BA1095" s="217"/>
      <c r="BB1095" s="119"/>
      <c r="BC1095" s="26"/>
      <c r="BD1095" s="217"/>
      <c r="BE1095" s="209"/>
      <c r="BF1095" s="120"/>
      <c r="BG1095" s="120"/>
      <c r="BH1095" s="209"/>
      <c r="BI1095" s="120"/>
      <c r="BJ1095" s="1"/>
      <c r="BN1095" s="1"/>
      <c r="BQ1095" s="167"/>
      <c r="BX1095" s="167"/>
      <c r="CB1095" s="167"/>
      <c r="CF1095" s="216"/>
      <c r="CI1095" s="167"/>
      <c r="CL1095" s="167"/>
      <c r="CN1095" s="1"/>
      <c r="CO1095" s="253"/>
      <c r="CP1095" s="1"/>
      <c r="CQ1095" s="254"/>
      <c r="CR1095" s="167"/>
    </row>
    <row r="1096" spans="1:99" ht="18" customHeight="1" x14ac:dyDescent="0.55000000000000004">
      <c r="A1096" s="167"/>
      <c r="B1096" s="219"/>
      <c r="C1096" s="142"/>
      <c r="D1096" s="261"/>
      <c r="E1096" s="135"/>
      <c r="F1096" s="135"/>
      <c r="G1096" s="135"/>
      <c r="H1096" s="123"/>
      <c r="I1096" s="135"/>
      <c r="J1096" s="123"/>
      <c r="K1096" s="41"/>
      <c r="L1096" s="134"/>
      <c r="M1096" s="219"/>
      <c r="N1096" s="123"/>
      <c r="O1096" s="123"/>
      <c r="P1096" s="135"/>
      <c r="Q1096" s="135"/>
      <c r="R1096" s="123"/>
      <c r="S1096" s="123"/>
      <c r="T1096" s="135"/>
      <c r="U1096" s="135"/>
      <c r="V1096" s="123"/>
      <c r="W1096" s="41"/>
      <c r="X1096" s="136"/>
      <c r="Y1096" s="4"/>
      <c r="Z1096" s="74"/>
      <c r="AA1096" s="210"/>
      <c r="AB1096" s="210"/>
      <c r="AC1096" s="211"/>
      <c r="AD1096" s="170"/>
      <c r="AE1096" s="222"/>
      <c r="AF1096" s="143"/>
      <c r="AG1096" s="171"/>
      <c r="AH1096" s="143"/>
      <c r="AI1096" s="171"/>
      <c r="AJ1096" s="172"/>
      <c r="AK1096" s="173"/>
      <c r="AL1096" s="143"/>
      <c r="AM1096" s="222"/>
      <c r="AN1096" s="143"/>
      <c r="AO1096" s="171"/>
      <c r="AP1096" s="174"/>
      <c r="AQ1096" s="173"/>
      <c r="AR1096" s="143"/>
      <c r="AS1096" s="171"/>
      <c r="AT1096" s="143"/>
      <c r="AU1096" s="171"/>
      <c r="AV1096" s="175"/>
      <c r="AW1096" s="217"/>
      <c r="AX1096" s="216"/>
      <c r="AY1096" s="5"/>
      <c r="AZ1096" s="217"/>
      <c r="BA1096" s="217"/>
      <c r="BB1096" s="119"/>
      <c r="BC1096" s="26"/>
      <c r="BD1096" s="217"/>
      <c r="BE1096" s="209"/>
      <c r="BF1096" s="120"/>
      <c r="BG1096" s="120"/>
      <c r="BH1096" s="209"/>
      <c r="BI1096" s="120"/>
      <c r="BJ1096" s="1"/>
      <c r="BN1096" s="1"/>
      <c r="BQ1096" s="167"/>
      <c r="BX1096" s="167"/>
      <c r="CB1096" s="167"/>
      <c r="CF1096" s="216"/>
      <c r="CI1096" s="167"/>
      <c r="CL1096" s="167"/>
      <c r="CN1096" s="1"/>
      <c r="CO1096" s="253"/>
      <c r="CP1096" s="1"/>
      <c r="CQ1096" s="254"/>
      <c r="CR1096" s="167"/>
    </row>
    <row r="1097" spans="1:99" ht="18" customHeight="1" x14ac:dyDescent="0.55000000000000004">
      <c r="A1097" s="167"/>
      <c r="B1097" s="219"/>
      <c r="C1097" s="142"/>
      <c r="D1097" s="261"/>
      <c r="E1097" s="135"/>
      <c r="F1097" s="135"/>
      <c r="G1097" s="135"/>
      <c r="H1097" s="123"/>
      <c r="I1097" s="135"/>
      <c r="J1097" s="123"/>
      <c r="K1097" s="41"/>
      <c r="L1097" s="134"/>
      <c r="M1097" s="219"/>
      <c r="N1097" s="123"/>
      <c r="O1097" s="123"/>
      <c r="P1097" s="135"/>
      <c r="Q1097" s="135"/>
      <c r="R1097" s="123"/>
      <c r="S1097" s="123"/>
      <c r="T1097" s="135"/>
      <c r="U1097" s="135"/>
      <c r="V1097" s="123"/>
      <c r="W1097" s="41"/>
      <c r="X1097" s="136"/>
      <c r="Y1097" s="4"/>
      <c r="Z1097" s="74"/>
      <c r="AA1097" s="210"/>
      <c r="AB1097" s="210"/>
      <c r="AC1097" s="211"/>
      <c r="AD1097" s="170"/>
      <c r="AE1097" s="222"/>
      <c r="AF1097" s="143"/>
      <c r="AG1097" s="171"/>
      <c r="AH1097" s="143"/>
      <c r="AI1097" s="171"/>
      <c r="AJ1097" s="172"/>
      <c r="AK1097" s="173"/>
      <c r="AL1097" s="143"/>
      <c r="AM1097" s="171"/>
      <c r="AN1097" s="143"/>
      <c r="AO1097" s="171"/>
      <c r="AP1097" s="174"/>
      <c r="AQ1097" s="173"/>
      <c r="AR1097" s="143"/>
      <c r="AS1097" s="171"/>
      <c r="AT1097" s="143"/>
      <c r="AU1097" s="171"/>
      <c r="AV1097" s="175"/>
      <c r="AW1097" s="217"/>
      <c r="AX1097" s="216"/>
      <c r="AY1097" s="5"/>
      <c r="AZ1097" s="217"/>
      <c r="BA1097" s="217"/>
      <c r="BB1097" s="119"/>
      <c r="BC1097" s="26"/>
      <c r="BD1097" s="217"/>
      <c r="BE1097" s="209"/>
      <c r="BF1097" s="120"/>
      <c r="BG1097" s="120"/>
      <c r="BH1097" s="209"/>
      <c r="BI1097" s="120"/>
      <c r="BJ1097" s="1"/>
      <c r="BN1097" s="1"/>
      <c r="BQ1097" s="167"/>
      <c r="BX1097" s="167"/>
      <c r="CB1097" s="167"/>
      <c r="CE1097">
        <f>+AV1097</f>
        <v>0</v>
      </c>
      <c r="CF1097" s="216"/>
      <c r="CI1097" s="167"/>
      <c r="CL1097" s="167"/>
      <c r="CN1097" s="1"/>
      <c r="CO1097" s="253"/>
      <c r="CP1097" s="1"/>
      <c r="CQ1097" s="254"/>
      <c r="CR1097" s="167"/>
    </row>
    <row r="1098" spans="1:99" ht="18" customHeight="1" x14ac:dyDescent="0.55000000000000004">
      <c r="A1098" s="167"/>
      <c r="B1098" s="219"/>
      <c r="C1098" s="142"/>
      <c r="D1098" s="142"/>
      <c r="E1098" s="135"/>
      <c r="F1098" s="135"/>
      <c r="G1098" s="135"/>
      <c r="H1098" s="123"/>
      <c r="I1098" s="135"/>
      <c r="J1098" s="123"/>
      <c r="K1098" s="41"/>
      <c r="L1098" s="134"/>
      <c r="M1098" s="135"/>
      <c r="N1098" s="123"/>
      <c r="O1098" s="123"/>
      <c r="P1098" s="135"/>
      <c r="Q1098" s="135"/>
      <c r="R1098" s="123"/>
      <c r="S1098" s="123"/>
      <c r="T1098" s="135"/>
      <c r="U1098" s="135"/>
      <c r="V1098" s="123"/>
      <c r="W1098" s="41"/>
      <c r="X1098" s="136"/>
      <c r="Y1098" s="4"/>
      <c r="Z1098" s="74"/>
      <c r="AA1098" s="210"/>
      <c r="AB1098" s="210"/>
      <c r="AC1098" s="211"/>
      <c r="AD1098" s="170"/>
      <c r="AE1098" s="222"/>
      <c r="AF1098" s="143"/>
      <c r="AG1098" s="171"/>
      <c r="AH1098" s="143"/>
      <c r="AI1098" s="171"/>
      <c r="AJ1098" s="172"/>
      <c r="AK1098" s="173"/>
      <c r="AL1098" s="143"/>
      <c r="AM1098" s="171"/>
      <c r="AN1098" s="143"/>
      <c r="AO1098" s="171"/>
      <c r="AP1098" s="174"/>
      <c r="AQ1098" s="173"/>
      <c r="AR1098" s="143"/>
      <c r="AS1098" s="171"/>
      <c r="AT1098" s="143"/>
      <c r="AU1098" s="171"/>
      <c r="AV1098" s="175"/>
      <c r="AW1098" s="217"/>
      <c r="AX1098" s="216"/>
      <c r="AY1098" s="5"/>
      <c r="AZ1098" s="217"/>
      <c r="BA1098" s="217"/>
      <c r="BB1098" s="119"/>
      <c r="BC1098" s="26"/>
      <c r="BD1098" s="217"/>
      <c r="BE1098" s="209"/>
      <c r="BF1098" s="120"/>
      <c r="BG1098" s="120"/>
      <c r="BH1098" s="209"/>
      <c r="BI1098" s="120"/>
      <c r="BJ1098" s="1"/>
      <c r="BN1098" s="1"/>
      <c r="BQ1098" s="167"/>
      <c r="BX1098" s="167"/>
      <c r="CB1098" s="167"/>
      <c r="CI1098" s="167"/>
      <c r="CL1098" s="167"/>
      <c r="CN1098" s="1"/>
      <c r="CO1098" s="253"/>
      <c r="CP1098" s="1"/>
      <c r="CQ1098" s="254"/>
      <c r="CR1098" s="167"/>
    </row>
    <row r="1099" spans="1:99" ht="7" customHeight="1" thickBot="1" x14ac:dyDescent="0.6">
      <c r="A1099" s="65"/>
      <c r="B1099" s="134"/>
      <c r="C1099" s="142"/>
      <c r="D1099" s="135"/>
      <c r="E1099" s="135"/>
      <c r="F1099" s="135"/>
      <c r="G1099" s="135"/>
      <c r="H1099" s="123"/>
      <c r="I1099" s="135"/>
      <c r="J1099" s="123"/>
      <c r="K1099" s="136"/>
      <c r="L1099" s="134"/>
      <c r="M1099" s="135"/>
      <c r="N1099" s="123"/>
      <c r="O1099" s="123"/>
      <c r="P1099" s="135"/>
      <c r="Q1099" s="135"/>
      <c r="R1099" s="123"/>
      <c r="S1099" s="123"/>
      <c r="T1099" s="135"/>
      <c r="U1099" s="135"/>
      <c r="V1099" s="123"/>
      <c r="W1099" s="41"/>
      <c r="X1099" s="136"/>
      <c r="Z1099" s="65"/>
      <c r="AA1099" s="63"/>
      <c r="AB1099" s="63"/>
      <c r="AC1099" s="63"/>
      <c r="AD1099" s="170"/>
      <c r="AE1099" s="222"/>
      <c r="AF1099" s="143"/>
      <c r="AG1099" s="171"/>
      <c r="AH1099" s="143"/>
      <c r="AI1099" s="171"/>
      <c r="AJ1099" s="172"/>
      <c r="AK1099" s="173"/>
      <c r="AL1099" s="143"/>
      <c r="AM1099" s="171"/>
      <c r="AN1099" s="143"/>
      <c r="AO1099" s="171"/>
      <c r="AP1099" s="174"/>
      <c r="AQ1099" s="173"/>
      <c r="AR1099" s="143"/>
      <c r="AS1099" s="171"/>
      <c r="AT1099" s="143"/>
      <c r="AU1099" s="171"/>
      <c r="AV1099" s="175"/>
    </row>
    <row r="1100" spans="1:99" x14ac:dyDescent="0.55000000000000004">
      <c r="B1100" s="44"/>
      <c r="C1100" s="44"/>
      <c r="D1100" s="44"/>
      <c r="E1100" s="44"/>
      <c r="F1100" s="44"/>
      <c r="G1100" s="44"/>
      <c r="H1100" s="44"/>
      <c r="I1100" s="44"/>
      <c r="J1100" s="44"/>
      <c r="K1100" s="44"/>
      <c r="L1100" s="44"/>
      <c r="M1100" s="44"/>
      <c r="N1100" s="44"/>
      <c r="O1100" s="44"/>
      <c r="P1100" s="44"/>
      <c r="Q1100" s="44"/>
      <c r="R1100" s="44"/>
      <c r="S1100" s="44"/>
      <c r="T1100" s="44"/>
      <c r="U1100" s="44"/>
      <c r="V1100" s="44"/>
      <c r="W1100" s="44"/>
      <c r="X1100" s="44"/>
      <c r="Y1100" s="44"/>
      <c r="AE1100">
        <f>SUM(AD443:AD448)</f>
        <v>190</v>
      </c>
      <c r="AY1100" s="44" t="s">
        <v>474</v>
      </c>
      <c r="BB1100" s="44" t="s">
        <v>473</v>
      </c>
      <c r="BV1100">
        <f>SUM(BV442:BV1099)</f>
        <v>484464</v>
      </c>
    </row>
    <row r="1101" spans="1:99" x14ac:dyDescent="0.55000000000000004">
      <c r="B1101">
        <f>SUM(B554:B584)</f>
        <v>832</v>
      </c>
      <c r="AA1101" s="263">
        <f>+AA881-AA880</f>
        <v>82409</v>
      </c>
      <c r="AE1101" s="44">
        <f>SUM(AD1084:AD1090)</f>
        <v>10956</v>
      </c>
      <c r="AG1101">
        <f>40317-40254</f>
        <v>63</v>
      </c>
      <c r="AI1101" s="236">
        <f>SUM(AI1084:AI1090)</f>
        <v>226</v>
      </c>
      <c r="AJ1101">
        <f>SUM(AI797:AI1098)</f>
        <v>10629</v>
      </c>
      <c r="AK1101">
        <f>SUM(AK907:AK1097)</f>
        <v>1768</v>
      </c>
      <c r="AR1101" s="44">
        <f>SUM(AQ1084:AQ1090)</f>
        <v>107374</v>
      </c>
      <c r="AT1101" s="44">
        <f>SUM(AU1084:AU1090)</f>
        <v>203</v>
      </c>
      <c r="AU1101">
        <f>SUM(AU889:AU918)</f>
        <v>4396</v>
      </c>
      <c r="AV1101">
        <f>SUM(AU854:AU1098)</f>
        <v>14183</v>
      </c>
      <c r="AY1101" s="44">
        <f>SUM(AY359:AY413)</f>
        <v>69</v>
      </c>
      <c r="BB1101" s="44">
        <f>SUM(BB374:BB413)</f>
        <v>941</v>
      </c>
    </row>
    <row r="1102" spans="1:99" x14ac:dyDescent="0.55000000000000004">
      <c r="L1102">
        <f>SUM(L97:L1101)</f>
        <v>1582561</v>
      </c>
      <c r="P1102">
        <f>SUM(P97:P1101)</f>
        <v>61103</v>
      </c>
      <c r="AD1102">
        <f>SUM(AD188:AD194)</f>
        <v>82</v>
      </c>
      <c r="AG1102">
        <f>840+40254</f>
        <v>41094</v>
      </c>
      <c r="AJ1102">
        <f>SUM(AI797:AI827)</f>
        <v>7081</v>
      </c>
      <c r="AV1102">
        <f>SUM(AU797:AU827)</f>
        <v>0</v>
      </c>
      <c r="AY1102" s="44" t="s">
        <v>685</v>
      </c>
    </row>
    <row r="1103" spans="1:99" ht="15" customHeight="1" x14ac:dyDescent="0.55000000000000004">
      <c r="A1103" s="119"/>
      <c r="D1103">
        <f>SUM(B229:B259)</f>
        <v>435</v>
      </c>
      <c r="Z1103" s="119"/>
      <c r="AA1103" s="119"/>
      <c r="AB1103" s="119"/>
      <c r="AC1103" s="119"/>
      <c r="AJ1103">
        <f>SUM(AI828:AI857)</f>
        <v>1483</v>
      </c>
      <c r="AV1103">
        <f>SUM(AU828:AU857)</f>
        <v>12</v>
      </c>
      <c r="AY1103" s="44">
        <f>SUM(AY581:AY1099)</f>
        <v>27578</v>
      </c>
    </row>
    <row r="1104" spans="1:99" x14ac:dyDescent="0.55000000000000004">
      <c r="AB1104" s="44" t="s">
        <v>827</v>
      </c>
      <c r="AD1104" s="44">
        <f>SUM(AD810:AD816)</f>
        <v>17671</v>
      </c>
      <c r="AH1104" s="4">
        <f>SUM(AD797:AD827)</f>
        <v>206192</v>
      </c>
      <c r="AI1104" s="5" t="s">
        <v>949</v>
      </c>
      <c r="AJ1104" s="4">
        <f>SUM(AI797:AI827)</f>
        <v>7081</v>
      </c>
      <c r="AN1104" s="227">
        <f>SUM(AK797:AK827)</f>
        <v>1</v>
      </c>
      <c r="AO1104" s="231" t="s">
        <v>949</v>
      </c>
      <c r="AP1104" s="227">
        <f>SUM(AO797:AO827)</f>
        <v>0</v>
      </c>
      <c r="AT1104" s="26">
        <f>SUM(AQ797:AQ827)</f>
        <v>2905</v>
      </c>
      <c r="AU1104" s="218" t="s">
        <v>949</v>
      </c>
      <c r="AV1104" s="26">
        <f>SUM(AU797:AU827)</f>
        <v>0</v>
      </c>
    </row>
    <row r="1105" spans="34:48" x14ac:dyDescent="0.55000000000000004">
      <c r="AH1105" s="4">
        <f>SUM(AD828:AD857)</f>
        <v>44357</v>
      </c>
      <c r="AI1105" s="5" t="s">
        <v>948</v>
      </c>
      <c r="AJ1105" s="4">
        <f>SUM(AI828:AI857)</f>
        <v>1483</v>
      </c>
      <c r="AN1105" s="227">
        <f>SUM(AK828:AK857)</f>
        <v>0</v>
      </c>
      <c r="AO1105" s="231" t="s">
        <v>948</v>
      </c>
      <c r="AP1105" s="227">
        <f>SUM(AO828:AO857)</f>
        <v>0</v>
      </c>
      <c r="AT1105" s="26">
        <f>SUM(AQ828:AQ857)</f>
        <v>92489</v>
      </c>
      <c r="AU1105" s="218" t="s">
        <v>948</v>
      </c>
      <c r="AV1105" s="26">
        <f>SUM(AU828:AU857)</f>
        <v>12</v>
      </c>
    </row>
    <row r="1106" spans="34:48" x14ac:dyDescent="0.55000000000000004">
      <c r="AH1106" s="4">
        <f>SUM(AD858:AD888)</f>
        <v>1728</v>
      </c>
      <c r="AI1106" s="5" t="s">
        <v>914</v>
      </c>
      <c r="AJ1106" s="4">
        <f>SUM(AI858:AI888)</f>
        <v>70</v>
      </c>
      <c r="AN1106" s="227">
        <f>SUM(AK858:AK888)</f>
        <v>1</v>
      </c>
      <c r="AO1106" s="231" t="s">
        <v>914</v>
      </c>
      <c r="AP1106" s="227">
        <f>SUM(AO858:AO888)</f>
        <v>0</v>
      </c>
      <c r="AT1106" s="26">
        <f>SUM(AQ858:AQ888)</f>
        <v>1917100</v>
      </c>
      <c r="AU1106" s="218" t="s">
        <v>914</v>
      </c>
      <c r="AV1106" s="26">
        <f>SUM(AU858:AU888)</f>
        <v>1390</v>
      </c>
    </row>
    <row r="1107" spans="34:48" x14ac:dyDescent="0.55000000000000004">
      <c r="AH1107" s="4">
        <f>SUM(AD889:AD918)</f>
        <v>5667</v>
      </c>
      <c r="AI1107" s="5" t="s">
        <v>947</v>
      </c>
      <c r="AJ1107" s="4">
        <f>SUM(AI889:AI918)</f>
        <v>23</v>
      </c>
      <c r="AN1107" s="227">
        <f>SUM(AK889:AK918)</f>
        <v>181</v>
      </c>
      <c r="AO1107" s="231" t="s">
        <v>947</v>
      </c>
      <c r="AP1107" s="227">
        <f>SUM(AO889:AO918)</f>
        <v>0</v>
      </c>
      <c r="AT1107" s="26">
        <f>SUM(AQ889:AQ918)</f>
        <v>1734300</v>
      </c>
      <c r="AU1107" s="218" t="s">
        <v>947</v>
      </c>
      <c r="AV1107" s="26">
        <f>SUM(AU889:AU918)</f>
        <v>4396</v>
      </c>
    </row>
    <row r="1108" spans="34:48" x14ac:dyDescent="0.55000000000000004">
      <c r="AH1108" s="4">
        <f>SUM(AD919:AD949)</f>
        <v>17832</v>
      </c>
      <c r="AI1108" s="5" t="s">
        <v>966</v>
      </c>
      <c r="AJ1108" s="4">
        <f>SUM(AI919:AI949)</f>
        <v>102</v>
      </c>
      <c r="AN1108" s="227">
        <f>SUM(AK919:AK949)</f>
        <v>527</v>
      </c>
      <c r="AO1108" s="231" t="s">
        <v>966</v>
      </c>
      <c r="AP1108" s="227">
        <f>SUM(AO919:AO949)</f>
        <v>6</v>
      </c>
      <c r="AT1108" s="26">
        <f>SUM(AQ919:AQ949)</f>
        <v>820902</v>
      </c>
      <c r="AU1108" s="218" t="s">
        <v>966</v>
      </c>
      <c r="AV1108" s="26">
        <f>SUM(AU919:AU949)</f>
        <v>2276</v>
      </c>
    </row>
    <row r="1109" spans="34:48" x14ac:dyDescent="0.55000000000000004">
      <c r="AH1109" s="4">
        <f>SUM(AD950:AD980)</f>
        <v>29892</v>
      </c>
      <c r="AI1109" s="5" t="s">
        <v>978</v>
      </c>
      <c r="AJ1109" s="4">
        <f>SUM(AI950:AI980)</f>
        <v>187</v>
      </c>
      <c r="AN1109" s="227">
        <f>SUM(AK950:AK980)</f>
        <v>2</v>
      </c>
      <c r="AO1109" s="231" t="s">
        <v>978</v>
      </c>
      <c r="AP1109" s="227">
        <f>SUM(AO950:AO980)</f>
        <v>0</v>
      </c>
      <c r="AT1109" s="26">
        <f>SUM(AQ950:AQ980)</f>
        <v>719844</v>
      </c>
      <c r="AU1109" s="218" t="s">
        <v>978</v>
      </c>
      <c r="AV1109" s="26">
        <f>SUM(AU950:AU980)</f>
        <v>987</v>
      </c>
    </row>
    <row r="1110" spans="34:48" x14ac:dyDescent="0.55000000000000004">
      <c r="AH1110" s="4">
        <f>SUM(AD981:AD1010)</f>
        <v>28866</v>
      </c>
      <c r="AI1110" s="5" t="s">
        <v>979</v>
      </c>
      <c r="AJ1110" s="4">
        <f>SUM(AI981:AI1010)</f>
        <v>471</v>
      </c>
      <c r="AN1110" s="227">
        <f>SUM(AK981:AK1010)</f>
        <v>0</v>
      </c>
      <c r="AO1110" s="231" t="s">
        <v>979</v>
      </c>
      <c r="AP1110" s="227">
        <f>SUM(AO981:AO1010)</f>
        <v>0</v>
      </c>
      <c r="AT1110" s="26">
        <f>SUM(AQ981:AQ1010)</f>
        <v>1153371</v>
      </c>
      <c r="AU1110" s="218" t="s">
        <v>979</v>
      </c>
      <c r="AV1110" s="26">
        <f>SUM(AU981:AU1010)</f>
        <v>1139</v>
      </c>
    </row>
    <row r="1111" spans="34:48" x14ac:dyDescent="0.55000000000000004">
      <c r="AH1111" s="4">
        <f>SUM(AD1011:AD1041)</f>
        <v>20341</v>
      </c>
      <c r="AI1111" s="5" t="s">
        <v>982</v>
      </c>
      <c r="AJ1111" s="4">
        <f>SUM(AI1011:AI1041)</f>
        <v>236</v>
      </c>
      <c r="AN1111" s="227">
        <f>SUM(AK1011:AK1041)</f>
        <v>2</v>
      </c>
      <c r="AO1111" s="231" t="s">
        <v>982</v>
      </c>
      <c r="AP1111" s="227">
        <f>SUM(AO1011:AO1041)</f>
        <v>0</v>
      </c>
      <c r="AT1111" s="26">
        <f>SUM(AQ1011:AQ1041)</f>
        <v>1251326</v>
      </c>
      <c r="AU1111" s="218" t="s">
        <v>982</v>
      </c>
      <c r="AV1111" s="26">
        <f>SUM(AU1011:AU1041)</f>
        <v>1778</v>
      </c>
    </row>
    <row r="1112" spans="34:48" x14ac:dyDescent="0.55000000000000004">
      <c r="AH1112" s="4">
        <f>SUM(AD1042:AD1071)</f>
        <v>24449</v>
      </c>
      <c r="AI1112" s="5" t="s">
        <v>983</v>
      </c>
      <c r="AJ1112" s="4">
        <f>SUM(AI1042:AI1071)</f>
        <v>350</v>
      </c>
      <c r="AN1112" s="227">
        <f>SUM(AK1042:AK1071)</f>
        <v>11</v>
      </c>
      <c r="AO1112" s="231" t="s">
        <v>983</v>
      </c>
      <c r="AP1112" s="227">
        <f>SUM(AO1042:AO1071)</f>
        <v>0</v>
      </c>
      <c r="AT1112" s="26">
        <f>SUM(AQ1042:AQ1071)</f>
        <v>600640</v>
      </c>
      <c r="AU1112" s="218" t="s">
        <v>983</v>
      </c>
      <c r="AV1112" s="26">
        <f>SUM(AU1042:AU1071)</f>
        <v>1503</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69"/>
  <sheetViews>
    <sheetView zoomScale="115" zoomScaleNormal="115" workbookViewId="0">
      <pane xSplit="3" ySplit="1" topLeftCell="D846" activePane="bottomRight" state="frozen"/>
      <selection pane="topRight" activeCell="C1" sqref="C1"/>
      <selection pane="bottomLeft" activeCell="A2" sqref="A2"/>
      <selection pane="bottomRight" activeCell="C853" sqref="C853"/>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f t="shared" ref="B832" si="159">SUM(D832:AG832)-J832</f>
        <v>63</v>
      </c>
      <c r="C832" s="114">
        <v>44893</v>
      </c>
      <c r="D832" s="100">
        <v>6</v>
      </c>
      <c r="E832" s="100">
        <v>19</v>
      </c>
      <c r="F832" s="100">
        <v>2</v>
      </c>
      <c r="I832" s="100">
        <v>7</v>
      </c>
      <c r="J832" s="265">
        <f t="shared" ref="J832" si="160">SUM(K832:AF832)</f>
        <v>29</v>
      </c>
      <c r="K832" s="100">
        <v>16</v>
      </c>
      <c r="M832" s="100">
        <v>2</v>
      </c>
      <c r="O832" s="100">
        <v>1</v>
      </c>
      <c r="T832" s="100">
        <v>1</v>
      </c>
      <c r="V832" s="100">
        <v>4</v>
      </c>
      <c r="Y832" s="100">
        <v>1</v>
      </c>
      <c r="Z832" s="100">
        <v>1</v>
      </c>
      <c r="AB832" s="100">
        <v>1</v>
      </c>
      <c r="AF832" s="100">
        <v>2</v>
      </c>
      <c r="AG832" s="266"/>
      <c r="AH832" s="114">
        <f t="shared" ref="AH832" si="161">+C832</f>
        <v>44893</v>
      </c>
      <c r="AI832" s="267">
        <f t="shared" ref="AI832" si="162">+AL832-AJ832-AK832</f>
        <v>57</v>
      </c>
      <c r="AJ832" s="267">
        <f t="shared" ref="AJ832" si="163">+H832</f>
        <v>0</v>
      </c>
      <c r="AK832" s="100">
        <f t="shared" ref="AK832" si="164">+D832</f>
        <v>6</v>
      </c>
      <c r="AL832" s="267">
        <f t="shared" ref="AL832" si="165">+B832</f>
        <v>63</v>
      </c>
    </row>
    <row r="833" spans="2:38" s="100" customFormat="1" ht="17.5" customHeight="1" x14ac:dyDescent="0.55000000000000004">
      <c r="B833" s="265">
        <f t="shared" ref="B833" si="166">SUM(D833:AG833)-J833</f>
        <v>52</v>
      </c>
      <c r="C833" s="114">
        <v>44894</v>
      </c>
      <c r="D833" s="100">
        <v>9</v>
      </c>
      <c r="E833" s="100">
        <v>11</v>
      </c>
      <c r="F833" s="100">
        <v>4</v>
      </c>
      <c r="H833" s="100">
        <v>1</v>
      </c>
      <c r="I833" s="100">
        <v>10</v>
      </c>
      <c r="J833" s="265">
        <f t="shared" ref="J833" si="167">SUM(K833:AF833)</f>
        <v>17</v>
      </c>
      <c r="K833" s="100">
        <v>3</v>
      </c>
      <c r="M833" s="100">
        <v>4</v>
      </c>
      <c r="O833" s="100">
        <v>1</v>
      </c>
      <c r="V833" s="100">
        <v>2</v>
      </c>
      <c r="Z833" s="100">
        <v>5</v>
      </c>
      <c r="AB833" s="100">
        <v>2</v>
      </c>
      <c r="AG833" s="266"/>
      <c r="AH833" s="114">
        <f t="shared" ref="AH833" si="168">+C833</f>
        <v>44894</v>
      </c>
      <c r="AI833" s="267">
        <f t="shared" ref="AI833" si="169">+AL833-AJ833-AK833</f>
        <v>42</v>
      </c>
      <c r="AJ833" s="267">
        <f t="shared" ref="AJ833" si="170">+H833</f>
        <v>1</v>
      </c>
      <c r="AK833" s="100">
        <f t="shared" ref="AK833" si="171">+D833</f>
        <v>9</v>
      </c>
      <c r="AL833" s="267">
        <f t="shared" ref="AL833" si="172">+B833</f>
        <v>52</v>
      </c>
    </row>
    <row r="834" spans="2:38" s="100" customFormat="1" ht="17.5" customHeight="1" x14ac:dyDescent="0.55000000000000004">
      <c r="B834" s="265">
        <f t="shared" ref="B834" si="173">SUM(D834:AG834)-J834</f>
        <v>70</v>
      </c>
      <c r="C834" s="114">
        <v>44895</v>
      </c>
      <c r="D834" s="100">
        <v>6</v>
      </c>
      <c r="E834" s="100">
        <v>12</v>
      </c>
      <c r="F834" s="100">
        <v>3</v>
      </c>
      <c r="I834" s="100">
        <v>23</v>
      </c>
      <c r="J834" s="265">
        <f t="shared" ref="J834" si="174">SUM(K834:AF834)</f>
        <v>26</v>
      </c>
      <c r="K834" s="100">
        <v>12</v>
      </c>
      <c r="M834" s="100">
        <v>5</v>
      </c>
      <c r="S834" s="100">
        <v>1</v>
      </c>
      <c r="T834" s="100">
        <v>1</v>
      </c>
      <c r="V834" s="100">
        <v>3</v>
      </c>
      <c r="Y834" s="100">
        <v>2</v>
      </c>
      <c r="Z834" s="100">
        <v>1</v>
      </c>
      <c r="AB834" s="100">
        <v>1</v>
      </c>
      <c r="AG834" s="266"/>
      <c r="AH834" s="114">
        <f t="shared" ref="AH834" si="175">+C834</f>
        <v>44895</v>
      </c>
      <c r="AI834" s="267">
        <f t="shared" ref="AI834" si="176">+AL834-AJ834-AK834</f>
        <v>64</v>
      </c>
      <c r="AJ834" s="267">
        <f t="shared" ref="AJ834" si="177">+H834</f>
        <v>0</v>
      </c>
      <c r="AK834" s="100">
        <f t="shared" ref="AK834" si="178">+D834</f>
        <v>6</v>
      </c>
      <c r="AL834" s="267">
        <f t="shared" ref="AL834" si="179">+B834</f>
        <v>70</v>
      </c>
    </row>
    <row r="835" spans="2:38" s="100" customFormat="1" ht="17.5" customHeight="1" x14ac:dyDescent="0.55000000000000004">
      <c r="B835" s="265">
        <f t="shared" ref="B835" si="180">SUM(D835:AG835)-J835</f>
        <v>45</v>
      </c>
      <c r="C835" s="114">
        <v>44896</v>
      </c>
      <c r="D835" s="100">
        <v>4</v>
      </c>
      <c r="E835" s="100">
        <v>16</v>
      </c>
      <c r="F835" s="100">
        <v>1</v>
      </c>
      <c r="I835" s="100">
        <v>8</v>
      </c>
      <c r="J835" s="265">
        <f t="shared" ref="J835" si="181">SUM(K835:AF835)</f>
        <v>16</v>
      </c>
      <c r="K835" s="100">
        <v>6</v>
      </c>
      <c r="M835" s="100">
        <v>2</v>
      </c>
      <c r="S835" s="100">
        <v>1</v>
      </c>
      <c r="T835" s="100">
        <v>1</v>
      </c>
      <c r="W835" s="100">
        <v>3</v>
      </c>
      <c r="Y835" s="100">
        <v>1</v>
      </c>
      <c r="Z835" s="100">
        <v>1</v>
      </c>
      <c r="AB835" s="100">
        <v>1</v>
      </c>
      <c r="AG835" s="266"/>
      <c r="AH835" s="114">
        <f t="shared" ref="AH835" si="182">+C835</f>
        <v>44896</v>
      </c>
      <c r="AI835" s="267">
        <f t="shared" ref="AI835" si="183">+AL835-AJ835-AK835</f>
        <v>41</v>
      </c>
      <c r="AJ835" s="267">
        <f t="shared" ref="AJ835" si="184">+H835</f>
        <v>0</v>
      </c>
      <c r="AK835" s="100">
        <f t="shared" ref="AK835" si="185">+D835</f>
        <v>4</v>
      </c>
      <c r="AL835" s="267">
        <f t="shared" ref="AL835" si="186">+B835</f>
        <v>45</v>
      </c>
    </row>
    <row r="836" spans="2:38" s="100" customFormat="1" ht="17.5" customHeight="1" x14ac:dyDescent="0.55000000000000004">
      <c r="B836" s="265">
        <f t="shared" ref="B836" si="187">SUM(D836:AG836)-J836</f>
        <v>55</v>
      </c>
      <c r="C836" s="114">
        <v>44897</v>
      </c>
      <c r="D836" s="100">
        <v>5</v>
      </c>
      <c r="E836" s="100">
        <v>12</v>
      </c>
      <c r="H836" s="100">
        <v>1</v>
      </c>
      <c r="I836" s="100">
        <v>2</v>
      </c>
      <c r="J836" s="265">
        <f t="shared" ref="J836" si="188">SUM(K836:AF836)</f>
        <v>35</v>
      </c>
      <c r="K836" s="100">
        <v>2</v>
      </c>
      <c r="M836" s="100">
        <v>2</v>
      </c>
      <c r="O836" s="100">
        <v>1</v>
      </c>
      <c r="T836" s="100">
        <v>3</v>
      </c>
      <c r="V836" s="100">
        <v>4</v>
      </c>
      <c r="W836" s="100">
        <v>1</v>
      </c>
      <c r="X836" s="100">
        <v>1</v>
      </c>
      <c r="Y836" s="100">
        <v>2</v>
      </c>
      <c r="Z836" s="100">
        <v>7</v>
      </c>
      <c r="AB836" s="100">
        <v>3</v>
      </c>
      <c r="AD836" s="100">
        <v>1</v>
      </c>
      <c r="AF836" s="100">
        <v>8</v>
      </c>
      <c r="AG836" s="266"/>
      <c r="AH836" s="114">
        <f t="shared" ref="AH836" si="189">+C836</f>
        <v>44897</v>
      </c>
      <c r="AI836" s="267">
        <f t="shared" ref="AI836" si="190">+AL836-AJ836-AK836</f>
        <v>49</v>
      </c>
      <c r="AJ836" s="267">
        <f t="shared" ref="AJ836" si="191">+H836</f>
        <v>1</v>
      </c>
      <c r="AK836" s="100">
        <f t="shared" ref="AK836" si="192">+D836</f>
        <v>5</v>
      </c>
      <c r="AL836" s="267">
        <f t="shared" ref="AL836" si="193">+B836</f>
        <v>55</v>
      </c>
    </row>
    <row r="837" spans="2:38" s="100" customFormat="1" ht="17.5" customHeight="1" x14ac:dyDescent="0.55000000000000004">
      <c r="B837" s="265">
        <f t="shared" ref="B837" si="194">SUM(D837:AG837)-J837</f>
        <v>45</v>
      </c>
      <c r="C837" s="114">
        <v>44898</v>
      </c>
      <c r="D837" s="100">
        <v>6</v>
      </c>
      <c r="E837" s="100">
        <v>14</v>
      </c>
      <c r="F837" s="100">
        <v>1</v>
      </c>
      <c r="I837" s="100">
        <v>6</v>
      </c>
      <c r="J837" s="265">
        <f t="shared" ref="J837" si="195">SUM(K837:AF837)</f>
        <v>18</v>
      </c>
      <c r="K837" s="100">
        <v>4</v>
      </c>
      <c r="M837" s="100">
        <v>3</v>
      </c>
      <c r="T837" s="100">
        <v>5</v>
      </c>
      <c r="Z837" s="100">
        <v>1</v>
      </c>
      <c r="AB837" s="100">
        <v>3</v>
      </c>
      <c r="AF837" s="100">
        <v>2</v>
      </c>
      <c r="AG837" s="266"/>
      <c r="AH837" s="114">
        <f t="shared" ref="AH837" si="196">+C837</f>
        <v>44898</v>
      </c>
      <c r="AI837" s="267">
        <f t="shared" ref="AI837" si="197">+AL837-AJ837-AK837</f>
        <v>39</v>
      </c>
      <c r="AJ837" s="267">
        <f t="shared" ref="AJ837" si="198">+H837</f>
        <v>0</v>
      </c>
      <c r="AK837" s="100">
        <f t="shared" ref="AK837" si="199">+D837</f>
        <v>6</v>
      </c>
      <c r="AL837" s="267">
        <f t="shared" ref="AL837" si="200">+B837</f>
        <v>45</v>
      </c>
    </row>
    <row r="838" spans="2:38" s="100" customFormat="1" ht="17.5" customHeight="1" x14ac:dyDescent="0.55000000000000004">
      <c r="B838" s="265">
        <f t="shared" ref="B838" si="201">SUM(D838:AG838)-J838</f>
        <v>71</v>
      </c>
      <c r="C838" s="114">
        <v>44899</v>
      </c>
      <c r="D838" s="100">
        <v>5</v>
      </c>
      <c r="E838" s="100">
        <v>17</v>
      </c>
      <c r="F838" s="100">
        <v>3</v>
      </c>
      <c r="H838" s="100">
        <v>1</v>
      </c>
      <c r="I838" s="100">
        <v>9</v>
      </c>
      <c r="J838" s="265">
        <f t="shared" ref="J838" si="202">SUM(K838:AF838)</f>
        <v>36</v>
      </c>
      <c r="K838" s="100">
        <v>10</v>
      </c>
      <c r="M838" s="100">
        <v>4</v>
      </c>
      <c r="N838" s="100">
        <v>8</v>
      </c>
      <c r="O838" s="100">
        <v>1</v>
      </c>
      <c r="T838" s="100">
        <v>2</v>
      </c>
      <c r="V838" s="100">
        <v>2</v>
      </c>
      <c r="Y838" s="100">
        <v>3</v>
      </c>
      <c r="Z838" s="100">
        <v>1</v>
      </c>
      <c r="AD838" s="100">
        <v>1</v>
      </c>
      <c r="AF838" s="100">
        <v>4</v>
      </c>
      <c r="AG838" s="266"/>
      <c r="AH838" s="114">
        <f t="shared" ref="AH838" si="203">+C838</f>
        <v>44899</v>
      </c>
      <c r="AI838" s="267">
        <f t="shared" ref="AI838" si="204">+AL838-AJ838-AK838</f>
        <v>65</v>
      </c>
      <c r="AJ838" s="267">
        <f t="shared" ref="AJ838" si="205">+H838</f>
        <v>1</v>
      </c>
      <c r="AK838" s="100">
        <f t="shared" ref="AK838" si="206">+D838</f>
        <v>5</v>
      </c>
      <c r="AL838" s="267">
        <f t="shared" ref="AL838" si="207">+B838</f>
        <v>71</v>
      </c>
    </row>
    <row r="839" spans="2:38" s="100" customFormat="1" ht="17.5" customHeight="1" x14ac:dyDescent="0.55000000000000004">
      <c r="B839" s="265">
        <f t="shared" ref="B839" si="208">SUM(D839:AG839)-J839</f>
        <v>58</v>
      </c>
      <c r="C839" s="114">
        <v>44900</v>
      </c>
      <c r="D839" s="100">
        <v>8</v>
      </c>
      <c r="E839" s="100">
        <v>15</v>
      </c>
      <c r="F839" s="100">
        <v>2</v>
      </c>
      <c r="I839" s="100">
        <v>8</v>
      </c>
      <c r="J839" s="265">
        <f t="shared" ref="J839" si="209">SUM(K839:AF839)</f>
        <v>25</v>
      </c>
      <c r="K839" s="100">
        <v>2</v>
      </c>
      <c r="M839" s="100">
        <v>4</v>
      </c>
      <c r="O839" s="100">
        <v>1</v>
      </c>
      <c r="T839" s="100">
        <v>8</v>
      </c>
      <c r="V839" s="100">
        <v>3</v>
      </c>
      <c r="Y839" s="100">
        <v>1</v>
      </c>
      <c r="Z839" s="100">
        <v>2</v>
      </c>
      <c r="AB839" s="100">
        <v>1</v>
      </c>
      <c r="AD839" s="100">
        <v>1</v>
      </c>
      <c r="AF839" s="100">
        <v>2</v>
      </c>
      <c r="AG839" s="266"/>
      <c r="AH839" s="114">
        <f t="shared" ref="AH839" si="210">+C839</f>
        <v>44900</v>
      </c>
      <c r="AI839" s="267">
        <f t="shared" ref="AI839" si="211">+AL839-AJ839-AK839</f>
        <v>50</v>
      </c>
      <c r="AJ839" s="267">
        <f t="shared" ref="AJ839" si="212">+H839</f>
        <v>0</v>
      </c>
      <c r="AK839" s="100">
        <f t="shared" ref="AK839" si="213">+D839</f>
        <v>8</v>
      </c>
      <c r="AL839" s="267">
        <f t="shared" ref="AL839" si="214">+B839</f>
        <v>58</v>
      </c>
    </row>
    <row r="840" spans="2:38" s="100" customFormat="1" ht="17.5" customHeight="1" x14ac:dyDescent="0.55000000000000004">
      <c r="B840" s="265">
        <f t="shared" ref="B840:B842" si="215">SUM(D840:AG840)-J840</f>
        <v>58</v>
      </c>
      <c r="C840" s="114">
        <v>44901</v>
      </c>
      <c r="D840" s="100">
        <v>9</v>
      </c>
      <c r="E840" s="100">
        <v>18</v>
      </c>
      <c r="F840" s="100">
        <v>1</v>
      </c>
      <c r="I840" s="100">
        <v>1</v>
      </c>
      <c r="J840" s="265">
        <f t="shared" ref="J840" si="216">SUM(K840:AF840)</f>
        <v>29</v>
      </c>
      <c r="K840" s="100">
        <v>14</v>
      </c>
      <c r="O840" s="100">
        <v>1</v>
      </c>
      <c r="V840" s="100">
        <v>1</v>
      </c>
      <c r="Y840" s="100">
        <v>7</v>
      </c>
      <c r="AD840" s="100">
        <v>1</v>
      </c>
      <c r="AF840" s="100">
        <v>5</v>
      </c>
      <c r="AG840" s="266"/>
      <c r="AH840" s="114">
        <f t="shared" ref="AH840" si="217">+C840</f>
        <v>44901</v>
      </c>
      <c r="AI840" s="267">
        <f t="shared" ref="AI840" si="218">+AL840-AJ840-AK840</f>
        <v>49</v>
      </c>
      <c r="AJ840" s="267">
        <f t="shared" ref="AJ840" si="219">+H840</f>
        <v>0</v>
      </c>
      <c r="AK840" s="100">
        <f t="shared" ref="AK840" si="220">+D840</f>
        <v>9</v>
      </c>
      <c r="AL840" s="267">
        <f t="shared" ref="AL840" si="221">+B840</f>
        <v>58</v>
      </c>
    </row>
    <row r="841" spans="2:38" s="100" customFormat="1" ht="17.5" customHeight="1" x14ac:dyDescent="0.55000000000000004">
      <c r="B841" s="265">
        <f t="shared" si="215"/>
        <v>48</v>
      </c>
      <c r="C841" s="114">
        <v>44902</v>
      </c>
      <c r="D841" s="100">
        <v>9</v>
      </c>
      <c r="E841" s="100">
        <v>14</v>
      </c>
      <c r="F841" s="100">
        <v>5</v>
      </c>
      <c r="I841" s="100">
        <v>2</v>
      </c>
      <c r="J841" s="265">
        <f t="shared" ref="J841" si="222">SUM(K841:AF841)</f>
        <v>18</v>
      </c>
      <c r="K841" s="100">
        <v>8</v>
      </c>
      <c r="N841" s="100">
        <v>1</v>
      </c>
      <c r="O841" s="100">
        <v>1</v>
      </c>
      <c r="T841" s="100">
        <v>6</v>
      </c>
      <c r="Y841" s="100">
        <v>1</v>
      </c>
      <c r="Z841" s="100">
        <v>1</v>
      </c>
      <c r="AG841" s="266"/>
      <c r="AH841" s="114">
        <f t="shared" ref="AH841:AH842" si="223">+C841</f>
        <v>44902</v>
      </c>
      <c r="AI841" s="267">
        <f>+AL841-AJ841-AK841</f>
        <v>39</v>
      </c>
      <c r="AJ841" s="267">
        <f t="shared" ref="AJ841:AJ842" si="224">+H841</f>
        <v>0</v>
      </c>
      <c r="AK841" s="100">
        <f t="shared" ref="AK841:AK842" si="225">+D841</f>
        <v>9</v>
      </c>
      <c r="AL841" s="267">
        <f t="shared" ref="AL841:AL842" si="226">+B841</f>
        <v>48</v>
      </c>
    </row>
    <row r="842" spans="2:38" s="100" customFormat="1" ht="17.5" customHeight="1" x14ac:dyDescent="0.55000000000000004">
      <c r="B842" s="265">
        <f t="shared" si="215"/>
        <v>49</v>
      </c>
      <c r="C842" s="114">
        <v>44903</v>
      </c>
      <c r="D842" s="100">
        <v>5</v>
      </c>
      <c r="E842" s="100">
        <v>12</v>
      </c>
      <c r="F842" s="100">
        <v>3</v>
      </c>
      <c r="J842" s="265">
        <f t="shared" ref="J842" si="227">SUM(K842:AF842)</f>
        <v>29</v>
      </c>
      <c r="K842" s="100">
        <v>7</v>
      </c>
      <c r="M842" s="100">
        <v>1</v>
      </c>
      <c r="O842" s="100">
        <v>2</v>
      </c>
      <c r="T842" s="100">
        <v>11</v>
      </c>
      <c r="V842" s="100">
        <v>1</v>
      </c>
      <c r="W842" s="100">
        <v>1</v>
      </c>
      <c r="Y842" s="100">
        <v>4</v>
      </c>
      <c r="Z842" s="100">
        <v>1</v>
      </c>
      <c r="AB842" s="100">
        <v>1</v>
      </c>
      <c r="AG842" s="266"/>
      <c r="AH842" s="114">
        <f t="shared" si="223"/>
        <v>44903</v>
      </c>
      <c r="AI842" s="267">
        <f t="shared" ref="AI842" si="228">+AL842-AJ842-AK842</f>
        <v>44</v>
      </c>
      <c r="AJ842" s="267">
        <f t="shared" si="224"/>
        <v>0</v>
      </c>
      <c r="AK842" s="100">
        <f t="shared" si="225"/>
        <v>5</v>
      </c>
      <c r="AL842" s="267">
        <f t="shared" si="226"/>
        <v>49</v>
      </c>
    </row>
    <row r="843" spans="2:38" s="100" customFormat="1" ht="17.5" customHeight="1" x14ac:dyDescent="0.55000000000000004">
      <c r="B843" s="265">
        <f t="shared" ref="B843" si="229">SUM(D843:AG843)-J843</f>
        <v>48</v>
      </c>
      <c r="C843" s="114">
        <v>44904</v>
      </c>
      <c r="D843" s="100">
        <v>3</v>
      </c>
      <c r="E843" s="100">
        <v>10</v>
      </c>
      <c r="F843" s="100">
        <v>3</v>
      </c>
      <c r="H843" s="100">
        <v>1</v>
      </c>
      <c r="I843" s="100">
        <v>6</v>
      </c>
      <c r="J843" s="265">
        <f t="shared" ref="J843" si="230">SUM(K843:AF843)</f>
        <v>25</v>
      </c>
      <c r="K843" s="100">
        <v>4</v>
      </c>
      <c r="M843" s="100">
        <v>6</v>
      </c>
      <c r="N843" s="100">
        <v>1</v>
      </c>
      <c r="O843" s="100">
        <v>1</v>
      </c>
      <c r="T843" s="100">
        <v>1</v>
      </c>
      <c r="Y843" s="100">
        <v>4</v>
      </c>
      <c r="Z843" s="100">
        <v>2</v>
      </c>
      <c r="AB843" s="100">
        <v>2</v>
      </c>
      <c r="AD843" s="100">
        <v>3</v>
      </c>
      <c r="AF843" s="100">
        <v>1</v>
      </c>
      <c r="AG843" s="266"/>
      <c r="AH843" s="114">
        <f t="shared" ref="AH843" si="231">+C843</f>
        <v>44904</v>
      </c>
      <c r="AI843" s="267">
        <f t="shared" ref="AI843" si="232">+AL843-AJ843-AK843</f>
        <v>44</v>
      </c>
      <c r="AJ843" s="267">
        <f t="shared" ref="AJ843" si="233">+H843</f>
        <v>1</v>
      </c>
      <c r="AK843" s="100">
        <f t="shared" ref="AK843" si="234">+D843</f>
        <v>3</v>
      </c>
      <c r="AL843" s="267">
        <f t="shared" ref="AL843" si="235">+B843</f>
        <v>48</v>
      </c>
    </row>
    <row r="844" spans="2:38" s="100" customFormat="1" ht="17.5" customHeight="1" x14ac:dyDescent="0.55000000000000004">
      <c r="B844" s="265">
        <f t="shared" ref="B844" si="236">SUM(D844:AG844)-J844</f>
        <v>68</v>
      </c>
      <c r="C844" s="114">
        <v>44905</v>
      </c>
      <c r="D844" s="100">
        <v>4</v>
      </c>
      <c r="E844" s="100">
        <v>27</v>
      </c>
      <c r="F844" s="100">
        <v>2</v>
      </c>
      <c r="I844" s="100">
        <v>1</v>
      </c>
      <c r="J844" s="265">
        <f t="shared" ref="J844" si="237">SUM(K844:AF844)</f>
        <v>34</v>
      </c>
      <c r="K844" s="100">
        <v>4</v>
      </c>
      <c r="M844" s="100">
        <v>5</v>
      </c>
      <c r="O844" s="100">
        <v>1</v>
      </c>
      <c r="T844" s="100">
        <v>13</v>
      </c>
      <c r="V844" s="100">
        <v>1</v>
      </c>
      <c r="Y844" s="100">
        <v>3</v>
      </c>
      <c r="Z844" s="100">
        <v>3</v>
      </c>
      <c r="AB844" s="100">
        <v>3</v>
      </c>
      <c r="AD844" s="100">
        <v>1</v>
      </c>
      <c r="AG844" s="266"/>
      <c r="AH844" s="114">
        <f t="shared" ref="AH844" si="238">+C844</f>
        <v>44905</v>
      </c>
      <c r="AI844" s="267">
        <f t="shared" ref="AI844" si="239">+AL844-AJ844-AK844</f>
        <v>64</v>
      </c>
      <c r="AJ844" s="267">
        <f t="shared" ref="AJ844" si="240">+H844</f>
        <v>0</v>
      </c>
      <c r="AK844" s="100">
        <f t="shared" ref="AK844" si="241">+D844</f>
        <v>4</v>
      </c>
      <c r="AL844" s="267">
        <f t="shared" ref="AL844" si="242">+B844</f>
        <v>68</v>
      </c>
    </row>
    <row r="845" spans="2:38" s="100" customFormat="1" ht="17.5" customHeight="1" x14ac:dyDescent="0.55000000000000004">
      <c r="B845" s="265">
        <f t="shared" ref="B845" si="243">SUM(D845:AG845)-J845</f>
        <v>69</v>
      </c>
      <c r="C845" s="114">
        <v>44906</v>
      </c>
      <c r="D845" s="100">
        <v>7</v>
      </c>
      <c r="E845" s="100">
        <v>21</v>
      </c>
      <c r="F845" s="100">
        <v>10</v>
      </c>
      <c r="I845" s="100">
        <v>1</v>
      </c>
      <c r="J845" s="265">
        <f t="shared" ref="J845" si="244">SUM(K845:AF845)</f>
        <v>30</v>
      </c>
      <c r="K845" s="100">
        <v>5</v>
      </c>
      <c r="M845" s="100">
        <v>2</v>
      </c>
      <c r="O845" s="100">
        <v>1</v>
      </c>
      <c r="T845" s="100">
        <v>6</v>
      </c>
      <c r="Y845" s="100">
        <v>1</v>
      </c>
      <c r="Z845" s="100">
        <v>10</v>
      </c>
      <c r="AB845" s="100">
        <v>2</v>
      </c>
      <c r="AD845" s="100">
        <v>3</v>
      </c>
      <c r="AG845" s="266"/>
      <c r="AH845" s="114">
        <f t="shared" ref="AH845" si="245">+C845</f>
        <v>44906</v>
      </c>
      <c r="AI845" s="267">
        <f t="shared" ref="AI845" si="246">+AL845-AJ845-AK845</f>
        <v>62</v>
      </c>
      <c r="AJ845" s="267">
        <f t="shared" ref="AJ845" si="247">+H845</f>
        <v>0</v>
      </c>
      <c r="AK845" s="100">
        <f t="shared" ref="AK845" si="248">+D845</f>
        <v>7</v>
      </c>
      <c r="AL845" s="267">
        <f t="shared" ref="AL845" si="249">+B845</f>
        <v>69</v>
      </c>
    </row>
    <row r="846" spans="2:38" s="100" customFormat="1" ht="17.5" customHeight="1" x14ac:dyDescent="0.55000000000000004">
      <c r="B846" s="265">
        <f t="shared" ref="B846" si="250">SUM(D846:AG846)-J846</f>
        <v>45</v>
      </c>
      <c r="C846" s="114">
        <v>44907</v>
      </c>
      <c r="D846" s="100">
        <v>8</v>
      </c>
      <c r="E846" s="100">
        <v>22</v>
      </c>
      <c r="I846" s="100">
        <v>1</v>
      </c>
      <c r="J846" s="265">
        <f t="shared" ref="J846" si="251">SUM(K846:AF846)</f>
        <v>14</v>
      </c>
      <c r="K846" s="100">
        <v>8</v>
      </c>
      <c r="O846" s="100">
        <v>1</v>
      </c>
      <c r="T846" s="100">
        <v>1</v>
      </c>
      <c r="AB846" s="100">
        <v>1</v>
      </c>
      <c r="AD846" s="100">
        <v>1</v>
      </c>
      <c r="AF846" s="100">
        <v>2</v>
      </c>
      <c r="AG846" s="266"/>
      <c r="AH846" s="114">
        <f t="shared" ref="AH846" si="252">+C846</f>
        <v>44907</v>
      </c>
      <c r="AI846" s="267">
        <f t="shared" ref="AI846" si="253">+AL846-AJ846-AK846</f>
        <v>37</v>
      </c>
      <c r="AJ846" s="267">
        <f t="shared" ref="AJ846" si="254">+H846</f>
        <v>0</v>
      </c>
      <c r="AK846" s="100">
        <f t="shared" ref="AK846" si="255">+D846</f>
        <v>8</v>
      </c>
      <c r="AL846" s="267">
        <f t="shared" ref="AL846" si="256">+B846</f>
        <v>45</v>
      </c>
    </row>
    <row r="847" spans="2:38" s="100" customFormat="1" ht="17.5" customHeight="1" x14ac:dyDescent="0.55000000000000004">
      <c r="B847" s="265">
        <f t="shared" ref="B847" si="257">SUM(D847:AG847)-J847</f>
        <v>42</v>
      </c>
      <c r="C847" s="114">
        <v>44908</v>
      </c>
      <c r="D847" s="100">
        <v>4</v>
      </c>
      <c r="E847" s="100">
        <v>5</v>
      </c>
      <c r="F847" s="100">
        <v>3</v>
      </c>
      <c r="I847" s="100">
        <v>8</v>
      </c>
      <c r="J847" s="265">
        <f t="shared" ref="J847" si="258">SUM(K847:AF847)</f>
        <v>22</v>
      </c>
      <c r="K847" s="100">
        <v>6</v>
      </c>
      <c r="O847" s="100">
        <v>4</v>
      </c>
      <c r="S847" s="100">
        <v>1</v>
      </c>
      <c r="V847" s="100">
        <v>1</v>
      </c>
      <c r="Z847" s="100">
        <v>2</v>
      </c>
      <c r="AB847" s="100">
        <v>8</v>
      </c>
      <c r="AG847" s="266"/>
      <c r="AH847" s="114">
        <f t="shared" ref="AH847" si="259">+C847</f>
        <v>44908</v>
      </c>
      <c r="AI847" s="267">
        <f t="shared" ref="AI847" si="260">+AL847-AJ847-AK847</f>
        <v>38</v>
      </c>
      <c r="AJ847" s="267">
        <f t="shared" ref="AJ847" si="261">+H847</f>
        <v>0</v>
      </c>
      <c r="AK847" s="100">
        <f t="shared" ref="AK847" si="262">+D847</f>
        <v>4</v>
      </c>
      <c r="AL847" s="267">
        <f t="shared" ref="AL847" si="263">+B847</f>
        <v>42</v>
      </c>
    </row>
    <row r="848" spans="2:38" s="100" customFormat="1" ht="17.5" customHeight="1" x14ac:dyDescent="0.55000000000000004">
      <c r="B848" s="265">
        <f t="shared" ref="B848" si="264">SUM(D848:AG848)-J848</f>
        <v>56</v>
      </c>
      <c r="C848" s="114">
        <v>44909</v>
      </c>
      <c r="D848" s="100">
        <v>3</v>
      </c>
      <c r="E848" s="100">
        <v>17</v>
      </c>
      <c r="F848" s="100">
        <v>6</v>
      </c>
      <c r="J848" s="265">
        <f t="shared" ref="J848" si="265">SUM(K848:AF848)</f>
        <v>30</v>
      </c>
      <c r="K848" s="100">
        <v>15</v>
      </c>
      <c r="O848" s="100">
        <v>2</v>
      </c>
      <c r="S848" s="100">
        <v>2</v>
      </c>
      <c r="W848" s="100">
        <v>1</v>
      </c>
      <c r="Y848" s="100">
        <v>2</v>
      </c>
      <c r="Z848" s="100">
        <v>5</v>
      </c>
      <c r="AB848" s="100">
        <v>2</v>
      </c>
      <c r="AD848" s="100">
        <v>1</v>
      </c>
      <c r="AG848" s="266"/>
      <c r="AH848" s="114">
        <f t="shared" ref="AH848" si="266">+C848</f>
        <v>44909</v>
      </c>
      <c r="AI848" s="267">
        <f t="shared" ref="AI848" si="267">+AL848-AJ848-AK848</f>
        <v>53</v>
      </c>
      <c r="AJ848" s="267">
        <f t="shared" ref="AJ848" si="268">+H848</f>
        <v>0</v>
      </c>
      <c r="AK848" s="100">
        <f t="shared" ref="AK848" si="269">+D848</f>
        <v>3</v>
      </c>
      <c r="AL848" s="267">
        <f t="shared" ref="AL848" si="270">+B848</f>
        <v>56</v>
      </c>
    </row>
    <row r="849" spans="2:39" s="100" customFormat="1" ht="17.5" customHeight="1" x14ac:dyDescent="0.55000000000000004">
      <c r="B849" s="265">
        <f t="shared" ref="B849" si="271">SUM(D849:AG849)-J849</f>
        <v>66</v>
      </c>
      <c r="C849" s="114">
        <v>44910</v>
      </c>
      <c r="D849" s="100">
        <v>6</v>
      </c>
      <c r="E849" s="100">
        <v>17</v>
      </c>
      <c r="F849" s="100">
        <v>11</v>
      </c>
      <c r="H849" s="100">
        <v>2</v>
      </c>
      <c r="I849" s="100">
        <v>1</v>
      </c>
      <c r="J849" s="265">
        <f t="shared" ref="J849" si="272">SUM(K849:AF849)</f>
        <v>29</v>
      </c>
      <c r="K849" s="100">
        <v>14</v>
      </c>
      <c r="S849" s="100">
        <v>6</v>
      </c>
      <c r="Y849" s="100">
        <v>1</v>
      </c>
      <c r="Z849" s="100">
        <v>2</v>
      </c>
      <c r="AB849" s="100">
        <v>3</v>
      </c>
      <c r="AD849" s="100">
        <v>2</v>
      </c>
      <c r="AF849" s="100">
        <v>1</v>
      </c>
      <c r="AG849" s="266"/>
      <c r="AH849" s="114">
        <f t="shared" ref="AH849" si="273">+C849</f>
        <v>44910</v>
      </c>
      <c r="AI849" s="267">
        <f t="shared" ref="AI849" si="274">+AL849-AJ849-AK849</f>
        <v>58</v>
      </c>
      <c r="AJ849" s="267">
        <f t="shared" ref="AJ849" si="275">+H849</f>
        <v>2</v>
      </c>
      <c r="AK849" s="100">
        <f t="shared" ref="AK849" si="276">+D849</f>
        <v>6</v>
      </c>
      <c r="AL849" s="267">
        <f t="shared" ref="AL849" si="277">+B849</f>
        <v>66</v>
      </c>
    </row>
    <row r="850" spans="2:39" s="100" customFormat="1" ht="17.5" customHeight="1" x14ac:dyDescent="0.55000000000000004">
      <c r="B850" s="265">
        <f t="shared" ref="B850" si="278">SUM(D850:AG850)-J850</f>
        <v>57</v>
      </c>
      <c r="C850" s="114">
        <v>44911</v>
      </c>
      <c r="D850" s="100">
        <v>5</v>
      </c>
      <c r="E850" s="100">
        <v>13</v>
      </c>
      <c r="F850" s="100">
        <v>6</v>
      </c>
      <c r="I850" s="100">
        <v>4</v>
      </c>
      <c r="J850" s="265">
        <f t="shared" ref="J850" si="279">SUM(K850:AF850)</f>
        <v>29</v>
      </c>
      <c r="K850" s="100">
        <v>9</v>
      </c>
      <c r="O850" s="100">
        <v>3</v>
      </c>
      <c r="S850" s="100">
        <v>1</v>
      </c>
      <c r="Y850" s="100">
        <v>7</v>
      </c>
      <c r="Z850" s="100">
        <v>5</v>
      </c>
      <c r="AB850" s="100">
        <v>4</v>
      </c>
      <c r="AG850" s="266"/>
      <c r="AH850" s="114">
        <f t="shared" ref="AH850" si="280">+C850</f>
        <v>44911</v>
      </c>
      <c r="AI850" s="267">
        <f t="shared" ref="AI850" si="281">+AL850-AJ850-AK850</f>
        <v>52</v>
      </c>
      <c r="AJ850" s="267">
        <f t="shared" ref="AJ850" si="282">+H850</f>
        <v>0</v>
      </c>
      <c r="AK850" s="100">
        <f t="shared" ref="AK850" si="283">+D850</f>
        <v>5</v>
      </c>
      <c r="AL850" s="267">
        <f t="shared" ref="AL850" si="284">+B850</f>
        <v>57</v>
      </c>
    </row>
    <row r="851" spans="2:39" s="100" customFormat="1" ht="17.5" customHeight="1" x14ac:dyDescent="0.55000000000000004">
      <c r="B851" s="265">
        <f t="shared" ref="B851" si="285">SUM(D851:AG851)-J851</f>
        <v>69</v>
      </c>
      <c r="C851" s="114">
        <v>44912</v>
      </c>
      <c r="D851" s="100">
        <v>7</v>
      </c>
      <c r="E851" s="100">
        <v>17</v>
      </c>
      <c r="F851" s="100">
        <v>18</v>
      </c>
      <c r="I851" s="100">
        <v>5</v>
      </c>
      <c r="J851" s="265">
        <f t="shared" ref="J851" si="286">SUM(K851:AF851)</f>
        <v>22</v>
      </c>
      <c r="K851" s="100">
        <v>9</v>
      </c>
      <c r="M851" s="100">
        <v>1</v>
      </c>
      <c r="S851" s="100">
        <v>1</v>
      </c>
      <c r="Y851" s="100">
        <v>10</v>
      </c>
      <c r="AD851" s="100">
        <v>1</v>
      </c>
      <c r="AG851" s="266"/>
      <c r="AH851" s="114">
        <f t="shared" ref="AH851" si="287">+C851</f>
        <v>44912</v>
      </c>
      <c r="AI851" s="267">
        <f t="shared" ref="AI851" si="288">+AL851-AJ851-AK851</f>
        <v>62</v>
      </c>
      <c r="AJ851" s="267">
        <f t="shared" ref="AJ851" si="289">+H851</f>
        <v>0</v>
      </c>
      <c r="AK851" s="100">
        <f t="shared" ref="AK851" si="290">+D851</f>
        <v>7</v>
      </c>
      <c r="AL851" s="267">
        <f t="shared" ref="AL851" si="291">+B851</f>
        <v>69</v>
      </c>
    </row>
    <row r="852" spans="2:39" s="100" customFormat="1" ht="17.5" customHeight="1" x14ac:dyDescent="0.55000000000000004">
      <c r="B852" s="265">
        <f t="shared" ref="B852" si="292">SUM(D852:AG852)-J852</f>
        <v>77</v>
      </c>
      <c r="C852" s="114">
        <v>44913</v>
      </c>
      <c r="D852" s="100">
        <v>2</v>
      </c>
      <c r="E852" s="100">
        <v>31</v>
      </c>
      <c r="F852" s="100">
        <v>14</v>
      </c>
      <c r="I852" s="100">
        <v>2</v>
      </c>
      <c r="J852" s="265">
        <f t="shared" ref="J852" si="293">SUM(K852:AF852)</f>
        <v>28</v>
      </c>
      <c r="K852" s="100">
        <v>7</v>
      </c>
      <c r="N852" s="100">
        <v>1</v>
      </c>
      <c r="O852" s="100">
        <v>1</v>
      </c>
      <c r="S852" s="100">
        <v>5</v>
      </c>
      <c r="Y852" s="100">
        <v>3</v>
      </c>
      <c r="Z852" s="100">
        <v>4</v>
      </c>
      <c r="AB852" s="100">
        <v>6</v>
      </c>
      <c r="AD852" s="100">
        <v>1</v>
      </c>
      <c r="AG852" s="266"/>
      <c r="AH852" s="114">
        <f t="shared" ref="AH852" si="294">+C852</f>
        <v>44913</v>
      </c>
      <c r="AI852" s="267">
        <f t="shared" ref="AI852" si="295">+AL852-AJ852-AK852</f>
        <v>75</v>
      </c>
      <c r="AJ852" s="267">
        <f t="shared" ref="AJ852" si="296">+H852</f>
        <v>0</v>
      </c>
      <c r="AK852" s="100">
        <f t="shared" ref="AK852" si="297">+D852</f>
        <v>2</v>
      </c>
      <c r="AL852" s="267">
        <f t="shared" ref="AL852" si="298">+B852</f>
        <v>77</v>
      </c>
    </row>
    <row r="853" spans="2:39" s="100" customFormat="1" ht="17.5" customHeight="1" x14ac:dyDescent="0.55000000000000004">
      <c r="B853" s="265">
        <f t="shared" ref="B853" si="299">SUM(D853:AG853)-J853</f>
        <v>66</v>
      </c>
      <c r="C853" s="114">
        <v>44914</v>
      </c>
      <c r="D853" s="100">
        <v>5</v>
      </c>
      <c r="E853" s="100">
        <v>36</v>
      </c>
      <c r="F853" s="100">
        <v>10</v>
      </c>
      <c r="J853" s="265">
        <f t="shared" ref="J853" si="300">SUM(K853:AF853)</f>
        <v>15</v>
      </c>
      <c r="K853" s="100">
        <v>5</v>
      </c>
      <c r="O853" s="100">
        <v>1</v>
      </c>
      <c r="S853" s="100">
        <v>1</v>
      </c>
      <c r="Y853" s="100">
        <v>2</v>
      </c>
      <c r="Z853" s="100">
        <v>3</v>
      </c>
      <c r="AB853" s="100">
        <v>2</v>
      </c>
      <c r="AD853" s="100">
        <v>1</v>
      </c>
      <c r="AG853" s="266"/>
      <c r="AH853" s="114">
        <f t="shared" ref="AH853" si="301">+C853</f>
        <v>44914</v>
      </c>
      <c r="AI853" s="267">
        <f t="shared" ref="AI853" si="302">+AL853-AJ853-AK853</f>
        <v>61</v>
      </c>
      <c r="AJ853" s="267">
        <f t="shared" ref="AJ853" si="303">+H853</f>
        <v>0</v>
      </c>
      <c r="AK853" s="100">
        <f t="shared" ref="AK853" si="304">+D853</f>
        <v>5</v>
      </c>
      <c r="AL853" s="267">
        <f t="shared" ref="AL853" si="305">+B853</f>
        <v>66</v>
      </c>
    </row>
    <row r="854" spans="2:39" s="100" customFormat="1" ht="17.5" customHeight="1" x14ac:dyDescent="0.55000000000000004">
      <c r="B854" s="265">
        <f t="shared" ref="B854" si="306">SUM(D854:AG854)-J854</f>
        <v>52</v>
      </c>
      <c r="C854" s="114">
        <v>44915</v>
      </c>
      <c r="D854" s="100">
        <v>4</v>
      </c>
      <c r="E854" s="100">
        <v>18</v>
      </c>
      <c r="F854" s="100">
        <v>17</v>
      </c>
      <c r="J854" s="265">
        <f t="shared" ref="J854" si="307">SUM(K854:AF854)</f>
        <v>13</v>
      </c>
      <c r="M854" s="100">
        <v>1</v>
      </c>
      <c r="N854" s="100">
        <v>1</v>
      </c>
      <c r="S854" s="100">
        <v>4</v>
      </c>
      <c r="Y854" s="100">
        <v>3</v>
      </c>
      <c r="AB854" s="100">
        <v>4</v>
      </c>
      <c r="AG854" s="266"/>
      <c r="AH854" s="114">
        <f t="shared" ref="AH854" si="308">+C854</f>
        <v>44915</v>
      </c>
      <c r="AI854" s="267">
        <f t="shared" ref="AI854" si="309">+AL854-AJ854-AK854</f>
        <v>48</v>
      </c>
      <c r="AJ854" s="267">
        <f t="shared" ref="AJ854" si="310">+H854</f>
        <v>0</v>
      </c>
      <c r="AK854" s="100">
        <f t="shared" ref="AK854" si="311">+D854</f>
        <v>4</v>
      </c>
      <c r="AL854" s="267">
        <f t="shared" ref="AL854" si="312">+B854</f>
        <v>52</v>
      </c>
    </row>
    <row r="855" spans="2:39" s="100" customFormat="1" ht="17.5" customHeight="1" x14ac:dyDescent="0.55000000000000004">
      <c r="B855" s="265">
        <f t="shared" ref="B855" si="313">SUM(D855:AG855)-J855</f>
        <v>64</v>
      </c>
      <c r="C855" s="114">
        <v>44916</v>
      </c>
      <c r="D855" s="100">
        <v>2</v>
      </c>
      <c r="E855" s="100">
        <v>47</v>
      </c>
      <c r="F855" s="100">
        <v>7</v>
      </c>
      <c r="J855" s="265">
        <f t="shared" ref="J855" si="314">SUM(K855:AF855)</f>
        <v>8</v>
      </c>
      <c r="S855" s="100">
        <v>1</v>
      </c>
      <c r="Y855" s="100">
        <v>2</v>
      </c>
      <c r="AB855" s="100">
        <v>5</v>
      </c>
      <c r="AG855" s="266"/>
      <c r="AH855" s="114">
        <f t="shared" ref="AH855" si="315">+C855</f>
        <v>44916</v>
      </c>
      <c r="AI855" s="267">
        <f t="shared" ref="AI855" si="316">+AL855-AJ855-AK855</f>
        <v>62</v>
      </c>
      <c r="AJ855" s="267">
        <f t="shared" ref="AJ855" si="317">+H855</f>
        <v>0</v>
      </c>
      <c r="AK855" s="100">
        <f t="shared" ref="AK855" si="318">+D855</f>
        <v>2</v>
      </c>
      <c r="AL855" s="267">
        <f t="shared" ref="AL855" si="319">+B855</f>
        <v>64</v>
      </c>
    </row>
    <row r="856" spans="2:39" s="100" customFormat="1" ht="17.5" customHeight="1" x14ac:dyDescent="0.55000000000000004">
      <c r="B856" s="265">
        <f t="shared" ref="B856" si="320">SUM(D856:AG856)-J856</f>
        <v>65</v>
      </c>
      <c r="C856" s="114">
        <v>44917</v>
      </c>
      <c r="D856" s="100">
        <v>8</v>
      </c>
      <c r="E856" s="100">
        <v>41</v>
      </c>
      <c r="F856" s="100">
        <v>1</v>
      </c>
      <c r="H856" s="100">
        <v>1</v>
      </c>
      <c r="J856" s="265">
        <f t="shared" ref="J856" si="321">SUM(K856:AF856)</f>
        <v>14</v>
      </c>
      <c r="K856" s="100">
        <v>3</v>
      </c>
      <c r="N856" s="100">
        <v>2</v>
      </c>
      <c r="S856" s="100">
        <v>2</v>
      </c>
      <c r="Y856" s="100">
        <v>2</v>
      </c>
      <c r="Z856" s="100">
        <v>3</v>
      </c>
      <c r="AB856" s="100">
        <v>1</v>
      </c>
      <c r="AD856" s="100">
        <v>1</v>
      </c>
      <c r="AG856" s="266"/>
      <c r="AH856" s="114">
        <f t="shared" ref="AH856" si="322">+C856</f>
        <v>44917</v>
      </c>
      <c r="AI856" s="267">
        <f t="shared" ref="AI856" si="323">+AL856-AJ856-AK856</f>
        <v>56</v>
      </c>
      <c r="AJ856" s="267">
        <f t="shared" ref="AJ856" si="324">+H856</f>
        <v>1</v>
      </c>
      <c r="AK856" s="100">
        <f t="shared" ref="AK856" si="325">+D856</f>
        <v>8</v>
      </c>
      <c r="AL856" s="267">
        <f t="shared" ref="AL856" si="326">+B856</f>
        <v>65</v>
      </c>
    </row>
    <row r="857" spans="2:39" s="100" customFormat="1" ht="17.5" customHeight="1" x14ac:dyDescent="0.55000000000000004">
      <c r="B857" s="265">
        <f t="shared" ref="B857" si="327">SUM(D857:AG857)-J857</f>
        <v>25</v>
      </c>
      <c r="C857" s="114">
        <v>44918</v>
      </c>
      <c r="D857" s="100">
        <v>7</v>
      </c>
      <c r="E857" s="100">
        <v>6</v>
      </c>
      <c r="F857" s="100">
        <v>3</v>
      </c>
      <c r="J857" s="265">
        <f t="shared" ref="J857" si="328">SUM(K857:AF857)</f>
        <v>9</v>
      </c>
      <c r="K857" s="100">
        <v>4</v>
      </c>
      <c r="S857" s="100">
        <v>4</v>
      </c>
      <c r="Y857" s="100">
        <v>1</v>
      </c>
      <c r="AG857" s="266"/>
      <c r="AH857" s="114">
        <f t="shared" ref="AH857" si="329">+C857</f>
        <v>44918</v>
      </c>
      <c r="AI857" s="267">
        <f t="shared" ref="AI857" si="330">+AL857-AJ857-AK857</f>
        <v>18</v>
      </c>
      <c r="AJ857" s="267">
        <f t="shared" ref="AJ857" si="331">+H857</f>
        <v>0</v>
      </c>
      <c r="AK857" s="100">
        <f t="shared" ref="AK857" si="332">+D857</f>
        <v>7</v>
      </c>
      <c r="AL857" s="267">
        <f t="shared" ref="AL857" si="333">+B857</f>
        <v>25</v>
      </c>
    </row>
    <row r="858" spans="2:39" s="100" customFormat="1" ht="17.5" customHeight="1" x14ac:dyDescent="0.55000000000000004">
      <c r="B858" s="265"/>
      <c r="C858" s="114"/>
      <c r="J858" s="265"/>
      <c r="AG858" s="266"/>
      <c r="AH858" s="114"/>
      <c r="AI858" s="267"/>
      <c r="AJ858" s="267"/>
      <c r="AL858" s="267"/>
    </row>
    <row r="859" spans="2:39" s="100" customFormat="1" ht="17.5" customHeight="1" x14ac:dyDescent="0.55000000000000004">
      <c r="B859" s="265"/>
      <c r="C859" s="114"/>
      <c r="J859" s="265"/>
      <c r="AG859" s="266"/>
      <c r="AH859" s="114"/>
      <c r="AI859" s="267"/>
      <c r="AJ859" s="267"/>
      <c r="AL859" s="267"/>
    </row>
    <row r="860" spans="2:39" ht="17.5" customHeight="1" x14ac:dyDescent="0.55000000000000004">
      <c r="B860" s="242"/>
      <c r="C860" s="1"/>
      <c r="E860" s="258"/>
      <c r="J860" s="242"/>
      <c r="AH860" s="1"/>
      <c r="AI860" s="243"/>
      <c r="AJ860" s="243"/>
    </row>
    <row r="861" spans="2:39" x14ac:dyDescent="0.55000000000000004">
      <c r="B861" s="219"/>
      <c r="C861" s="1"/>
      <c r="AH861" s="249">
        <v>1</v>
      </c>
    </row>
    <row r="862" spans="2:39" s="241" customFormat="1" ht="5" customHeight="1" x14ac:dyDescent="0.55000000000000004">
      <c r="B862" s="240"/>
      <c r="C862" s="239"/>
      <c r="AG862" s="4"/>
    </row>
    <row r="863" spans="2:39" ht="5.5" customHeight="1" x14ac:dyDescent="0.55000000000000004">
      <c r="B863" s="4"/>
      <c r="C863" s="1"/>
    </row>
    <row r="864" spans="2:39" x14ac:dyDescent="0.55000000000000004">
      <c r="B864">
        <f>SUM(B2:B863)</f>
        <v>26569</v>
      </c>
      <c r="C864" s="1" t="s">
        <v>348</v>
      </c>
      <c r="D864" s="26">
        <f t="shared" ref="D864:J864" si="334">SUM(D2:D863)</f>
        <v>5308</v>
      </c>
      <c r="E864" s="26">
        <f t="shared" si="334"/>
        <v>6491</v>
      </c>
      <c r="F864" s="26">
        <f t="shared" si="334"/>
        <v>1987</v>
      </c>
      <c r="G864">
        <f t="shared" si="334"/>
        <v>1030</v>
      </c>
      <c r="H864">
        <f t="shared" si="334"/>
        <v>1779</v>
      </c>
      <c r="I864" s="26">
        <f t="shared" si="334"/>
        <v>3014</v>
      </c>
      <c r="J864" s="26">
        <f t="shared" si="334"/>
        <v>6960</v>
      </c>
      <c r="K864">
        <f t="shared" ref="K864:AF864" si="335">SUM(K2:K863)</f>
        <v>1433</v>
      </c>
      <c r="L864">
        <f t="shared" si="335"/>
        <v>16</v>
      </c>
      <c r="M864">
        <f t="shared" si="335"/>
        <v>238</v>
      </c>
      <c r="N864">
        <f t="shared" si="335"/>
        <v>123</v>
      </c>
      <c r="O864" s="26">
        <f t="shared" si="335"/>
        <v>544</v>
      </c>
      <c r="P864">
        <f t="shared" si="335"/>
        <v>22</v>
      </c>
      <c r="Q864">
        <f t="shared" si="335"/>
        <v>26</v>
      </c>
      <c r="R864">
        <f t="shared" si="335"/>
        <v>224</v>
      </c>
      <c r="S864">
        <f t="shared" si="335"/>
        <v>182</v>
      </c>
      <c r="T864">
        <f t="shared" si="335"/>
        <v>198</v>
      </c>
      <c r="U864">
        <f t="shared" si="335"/>
        <v>167</v>
      </c>
      <c r="V864">
        <f t="shared" si="335"/>
        <v>524</v>
      </c>
      <c r="W864">
        <f t="shared" si="335"/>
        <v>45</v>
      </c>
      <c r="X864">
        <f t="shared" si="335"/>
        <v>76</v>
      </c>
      <c r="Y864">
        <f t="shared" si="335"/>
        <v>363</v>
      </c>
      <c r="Z864">
        <f t="shared" si="335"/>
        <v>428</v>
      </c>
      <c r="AA864">
        <f t="shared" si="335"/>
        <v>1</v>
      </c>
      <c r="AB864">
        <f t="shared" si="335"/>
        <v>657</v>
      </c>
      <c r="AC864">
        <f t="shared" si="335"/>
        <v>76</v>
      </c>
      <c r="AD864">
        <f t="shared" si="335"/>
        <v>922</v>
      </c>
      <c r="AF864">
        <f t="shared" si="335"/>
        <v>687</v>
      </c>
      <c r="AM864" s="243"/>
    </row>
    <row r="865" spans="2:11" x14ac:dyDescent="0.55000000000000004">
      <c r="C865" s="1"/>
    </row>
    <row r="866" spans="2:11" ht="5" customHeight="1" x14ac:dyDescent="0.55000000000000004">
      <c r="C866" s="1"/>
    </row>
    <row r="869" spans="2:11" x14ac:dyDescent="0.55000000000000004">
      <c r="B869" s="219"/>
      <c r="K86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H35:AC137"/>
  <sheetViews>
    <sheetView tabSelected="1" topLeftCell="A97" zoomScale="55" zoomScaleNormal="55" workbookViewId="0">
      <selection activeCell="V73" sqref="V73"/>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row r="137" spans="8:8" x14ac:dyDescent="0.55000000000000004">
      <c r="H137" t="s">
        <v>980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906"/>
  <sheetViews>
    <sheetView topLeftCell="A2" workbookViewId="0">
      <pane xSplit="2" ySplit="2" topLeftCell="C892" activePane="bottomRight" state="frozen"/>
      <selection activeCell="O24" sqref="O24"/>
      <selection pane="topRight" activeCell="O24" sqref="O24"/>
      <selection pane="bottomLeft" activeCell="O24" sqref="O24"/>
      <selection pane="bottomRight" activeCell="A899" sqref="A89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99" si="345">+A804+1</f>
        <v>807</v>
      </c>
      <c r="B805" s="228"/>
      <c r="C805" s="44"/>
      <c r="D805" t="s">
        <v>333</v>
      </c>
      <c r="E805">
        <v>24</v>
      </c>
      <c r="F805">
        <f t="shared" ref="F805:F899"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I859" si="369">+I850+H852</f>
        <v>1556</v>
      </c>
      <c r="J852" s="119"/>
      <c r="K852" s="232">
        <f t="shared" ref="K852:K859" si="370">+K850+J852</f>
        <v>977</v>
      </c>
      <c r="L852" s="232">
        <f t="shared" ref="L852:L859" si="371">+L850+J852</f>
        <v>78</v>
      </c>
      <c r="M852" s="4"/>
      <c r="N852" s="232">
        <f t="shared" ref="N852:N859" si="372">+N850+M852</f>
        <v>3</v>
      </c>
      <c r="O852" s="273">
        <v>585</v>
      </c>
      <c r="P852" s="119"/>
      <c r="Q852" s="5"/>
      <c r="R852" s="248">
        <f t="shared" ref="R852:R859" si="373">+R850+Q852</f>
        <v>352</v>
      </c>
      <c r="S852" s="218">
        <f t="shared" ref="S852:S859" si="374">+S850+Q852</f>
        <v>591</v>
      </c>
      <c r="T852" s="233">
        <f t="shared" ref="T852:T859" si="375">+T850+O852-P852-Q852</f>
        <v>6580</v>
      </c>
      <c r="U852" s="250">
        <f t="shared" ref="U852:W859" si="376">+G852</f>
        <v>44871</v>
      </c>
      <c r="V852" s="4">
        <f t="shared" si="376"/>
        <v>30</v>
      </c>
      <c r="W852" s="26">
        <f t="shared" si="376"/>
        <v>1556</v>
      </c>
      <c r="X852" s="233">
        <f t="shared" ref="X852:X859" si="377">+X850+V852-J852</f>
        <v>575</v>
      </c>
      <c r="Y852" s="4">
        <f t="shared" ref="Y852:Y859" si="378">+O852</f>
        <v>585</v>
      </c>
      <c r="Z852" s="230">
        <f t="shared" ref="Z852:Z859" si="379">+Z850+Y852-P852-Q852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69"/>
        <v>1557</v>
      </c>
      <c r="J853" s="119"/>
      <c r="K853" s="232">
        <f t="shared" si="370"/>
        <v>977</v>
      </c>
      <c r="L853" s="232">
        <f t="shared" si="371"/>
        <v>78</v>
      </c>
      <c r="M853" s="4"/>
      <c r="N853" s="232">
        <f t="shared" si="372"/>
        <v>3</v>
      </c>
      <c r="O853" s="273">
        <v>623</v>
      </c>
      <c r="P853" s="119"/>
      <c r="Q853" s="5"/>
      <c r="R853" s="248">
        <f t="shared" si="373"/>
        <v>352</v>
      </c>
      <c r="S853" s="218">
        <f t="shared" si="374"/>
        <v>591</v>
      </c>
      <c r="T853" s="233">
        <f t="shared" si="375"/>
        <v>7186</v>
      </c>
      <c r="U853" s="250">
        <f t="shared" si="376"/>
        <v>44872</v>
      </c>
      <c r="V853" s="4">
        <f t="shared" si="376"/>
        <v>32</v>
      </c>
      <c r="W853" s="26">
        <f t="shared" si="376"/>
        <v>1557</v>
      </c>
      <c r="X853" s="233">
        <f t="shared" si="377"/>
        <v>576</v>
      </c>
      <c r="Y853" s="4">
        <f t="shared" si="378"/>
        <v>623</v>
      </c>
      <c r="Z853" s="230">
        <f t="shared" si="379"/>
        <v>7186</v>
      </c>
    </row>
    <row r="854" spans="1:26" ht="26" customHeight="1" x14ac:dyDescent="0.55000000000000004">
      <c r="A854">
        <f t="shared" si="345"/>
        <v>856</v>
      </c>
      <c r="B854" s="228"/>
      <c r="C854" s="44"/>
      <c r="D854" t="s">
        <v>759</v>
      </c>
      <c r="E854">
        <v>24</v>
      </c>
      <c r="F854">
        <f t="shared" si="346"/>
        <v>741</v>
      </c>
      <c r="G854" s="1">
        <v>44873</v>
      </c>
      <c r="H854" s="272">
        <v>34</v>
      </c>
      <c r="I854" s="227">
        <f t="shared" si="369"/>
        <v>1590</v>
      </c>
      <c r="J854" s="119"/>
      <c r="K854" s="232">
        <f t="shared" si="370"/>
        <v>977</v>
      </c>
      <c r="L854" s="232">
        <f t="shared" si="371"/>
        <v>78</v>
      </c>
      <c r="M854" s="4"/>
      <c r="N854" s="232">
        <f t="shared" si="372"/>
        <v>3</v>
      </c>
      <c r="O854" s="273">
        <v>664</v>
      </c>
      <c r="P854" s="119"/>
      <c r="Q854" s="5"/>
      <c r="R854" s="248">
        <f t="shared" si="373"/>
        <v>352</v>
      </c>
      <c r="S854" s="218">
        <f t="shared" si="374"/>
        <v>591</v>
      </c>
      <c r="T854" s="233">
        <f t="shared" si="375"/>
        <v>7244</v>
      </c>
      <c r="U854" s="250">
        <f t="shared" si="376"/>
        <v>44873</v>
      </c>
      <c r="V854" s="4">
        <f t="shared" si="376"/>
        <v>34</v>
      </c>
      <c r="W854" s="26">
        <f t="shared" si="376"/>
        <v>1590</v>
      </c>
      <c r="X854" s="233">
        <f t="shared" si="377"/>
        <v>609</v>
      </c>
      <c r="Y854" s="4">
        <f t="shared" si="378"/>
        <v>664</v>
      </c>
      <c r="Z854" s="230">
        <f t="shared" si="379"/>
        <v>7244</v>
      </c>
    </row>
    <row r="855" spans="1:26" ht="26" customHeight="1" x14ac:dyDescent="0.55000000000000004">
      <c r="A855">
        <f t="shared" si="345"/>
        <v>857</v>
      </c>
      <c r="B855" s="228"/>
      <c r="C855" s="44"/>
      <c r="D855" t="s">
        <v>760</v>
      </c>
      <c r="E855">
        <v>24</v>
      </c>
      <c r="F855">
        <f t="shared" si="346"/>
        <v>741</v>
      </c>
      <c r="G855" s="1">
        <v>44874</v>
      </c>
      <c r="H855" s="272">
        <v>32</v>
      </c>
      <c r="I855" s="227">
        <f t="shared" si="369"/>
        <v>1589</v>
      </c>
      <c r="J855" s="119"/>
      <c r="K855" s="232">
        <f t="shared" si="370"/>
        <v>977</v>
      </c>
      <c r="L855" s="232">
        <f t="shared" si="371"/>
        <v>78</v>
      </c>
      <c r="M855" s="4"/>
      <c r="N855" s="232">
        <f t="shared" si="372"/>
        <v>3</v>
      </c>
      <c r="O855" s="273">
        <v>657</v>
      </c>
      <c r="P855" s="119"/>
      <c r="Q855" s="5"/>
      <c r="R855" s="248">
        <f t="shared" si="373"/>
        <v>352</v>
      </c>
      <c r="S855" s="218">
        <f t="shared" si="374"/>
        <v>591</v>
      </c>
      <c r="T855" s="233">
        <f t="shared" si="375"/>
        <v>7843</v>
      </c>
      <c r="U855" s="250">
        <f t="shared" si="376"/>
        <v>44874</v>
      </c>
      <c r="V855" s="4">
        <f t="shared" si="376"/>
        <v>32</v>
      </c>
      <c r="W855" s="26">
        <f t="shared" si="376"/>
        <v>1589</v>
      </c>
      <c r="X855" s="233">
        <f t="shared" si="377"/>
        <v>608</v>
      </c>
      <c r="Y855" s="4">
        <f t="shared" si="378"/>
        <v>657</v>
      </c>
      <c r="Z855" s="230">
        <f t="shared" si="379"/>
        <v>7843</v>
      </c>
    </row>
    <row r="856" spans="1:26" ht="26" customHeight="1" x14ac:dyDescent="0.55000000000000004">
      <c r="A856">
        <f t="shared" si="345"/>
        <v>858</v>
      </c>
      <c r="B856" s="228"/>
      <c r="C856" s="44"/>
      <c r="D856" t="s">
        <v>407</v>
      </c>
      <c r="E856">
        <v>24</v>
      </c>
      <c r="F856">
        <f t="shared" si="346"/>
        <v>742</v>
      </c>
      <c r="G856" s="1">
        <v>44875</v>
      </c>
      <c r="H856" s="272">
        <v>30</v>
      </c>
      <c r="I856" s="227">
        <f t="shared" si="369"/>
        <v>1620</v>
      </c>
      <c r="J856" s="119"/>
      <c r="K856" s="232">
        <f t="shared" si="370"/>
        <v>977</v>
      </c>
      <c r="L856" s="232">
        <f t="shared" si="371"/>
        <v>78</v>
      </c>
      <c r="M856" s="4"/>
      <c r="N856" s="232">
        <f t="shared" si="372"/>
        <v>3</v>
      </c>
      <c r="O856" s="273">
        <v>638</v>
      </c>
      <c r="P856" s="119"/>
      <c r="Q856" s="5"/>
      <c r="R856" s="248">
        <f t="shared" si="373"/>
        <v>352</v>
      </c>
      <c r="S856" s="218">
        <f t="shared" si="374"/>
        <v>591</v>
      </c>
      <c r="T856" s="233">
        <f t="shared" si="375"/>
        <v>7882</v>
      </c>
      <c r="U856" s="250">
        <f t="shared" si="376"/>
        <v>44875</v>
      </c>
      <c r="V856" s="4">
        <f t="shared" si="376"/>
        <v>30</v>
      </c>
      <c r="W856" s="26">
        <f t="shared" si="376"/>
        <v>1620</v>
      </c>
      <c r="X856" s="233">
        <f t="shared" si="377"/>
        <v>639</v>
      </c>
      <c r="Y856" s="4">
        <f t="shared" si="378"/>
        <v>638</v>
      </c>
      <c r="Z856" s="230">
        <f t="shared" si="379"/>
        <v>7882</v>
      </c>
    </row>
    <row r="857" spans="1:26" ht="26" customHeight="1" x14ac:dyDescent="0.55000000000000004">
      <c r="A857">
        <f t="shared" si="345"/>
        <v>859</v>
      </c>
      <c r="B857" s="228"/>
      <c r="C857" s="44"/>
      <c r="D857" t="s">
        <v>408</v>
      </c>
      <c r="E857">
        <v>24</v>
      </c>
      <c r="F857">
        <f t="shared" si="346"/>
        <v>742</v>
      </c>
      <c r="G857" s="1">
        <v>44876</v>
      </c>
      <c r="H857" s="272">
        <v>25</v>
      </c>
      <c r="I857" s="227">
        <f t="shared" si="369"/>
        <v>1614</v>
      </c>
      <c r="J857" s="119"/>
      <c r="K857" s="232">
        <f t="shared" si="370"/>
        <v>977</v>
      </c>
      <c r="L857" s="232">
        <f t="shared" si="371"/>
        <v>78</v>
      </c>
      <c r="M857" s="4"/>
      <c r="N857" s="232">
        <f t="shared" si="372"/>
        <v>3</v>
      </c>
      <c r="O857" s="273">
        <v>693</v>
      </c>
      <c r="P857" s="119"/>
      <c r="Q857" s="5"/>
      <c r="R857" s="248">
        <f t="shared" si="373"/>
        <v>352</v>
      </c>
      <c r="S857" s="218">
        <f t="shared" si="374"/>
        <v>591</v>
      </c>
      <c r="T857" s="233">
        <f t="shared" si="375"/>
        <v>8536</v>
      </c>
      <c r="U857" s="250">
        <f t="shared" si="376"/>
        <v>44876</v>
      </c>
      <c r="V857" s="4">
        <f t="shared" si="376"/>
        <v>25</v>
      </c>
      <c r="W857" s="26">
        <f t="shared" si="376"/>
        <v>1614</v>
      </c>
      <c r="X857" s="233">
        <f t="shared" si="377"/>
        <v>633</v>
      </c>
      <c r="Y857" s="4">
        <f t="shared" si="378"/>
        <v>693</v>
      </c>
      <c r="Z857" s="230">
        <f t="shared" si="379"/>
        <v>8536</v>
      </c>
    </row>
    <row r="858" spans="1:26" ht="26" customHeight="1" x14ac:dyDescent="0.55000000000000004">
      <c r="A858">
        <f t="shared" si="345"/>
        <v>860</v>
      </c>
      <c r="B858" s="228"/>
      <c r="C858" s="44"/>
      <c r="D858" t="s">
        <v>409</v>
      </c>
      <c r="E858">
        <v>24</v>
      </c>
      <c r="F858">
        <f t="shared" si="346"/>
        <v>743</v>
      </c>
      <c r="G858" s="1">
        <v>44877</v>
      </c>
      <c r="H858" s="272">
        <v>34</v>
      </c>
      <c r="I858" s="227">
        <f t="shared" si="369"/>
        <v>1654</v>
      </c>
      <c r="J858" s="119"/>
      <c r="K858" s="232">
        <f t="shared" si="370"/>
        <v>977</v>
      </c>
      <c r="L858" s="232">
        <f t="shared" si="371"/>
        <v>78</v>
      </c>
      <c r="M858" s="4"/>
      <c r="N858" s="232">
        <f t="shared" si="372"/>
        <v>3</v>
      </c>
      <c r="O858" s="273">
        <v>756</v>
      </c>
      <c r="P858" s="119"/>
      <c r="Q858" s="5"/>
      <c r="R858" s="248">
        <f t="shared" si="373"/>
        <v>352</v>
      </c>
      <c r="S858" s="218">
        <f t="shared" si="374"/>
        <v>591</v>
      </c>
      <c r="T858" s="233">
        <f t="shared" si="375"/>
        <v>8638</v>
      </c>
      <c r="U858" s="250">
        <f t="shared" si="376"/>
        <v>44877</v>
      </c>
      <c r="V858" s="4">
        <f t="shared" si="376"/>
        <v>34</v>
      </c>
      <c r="W858" s="26">
        <f t="shared" si="376"/>
        <v>1654</v>
      </c>
      <c r="X858" s="233">
        <f t="shared" si="377"/>
        <v>673</v>
      </c>
      <c r="Y858" s="4">
        <f t="shared" si="378"/>
        <v>756</v>
      </c>
      <c r="Z858" s="230">
        <f t="shared" si="379"/>
        <v>8638</v>
      </c>
    </row>
    <row r="859" spans="1:26" ht="26" customHeight="1" x14ac:dyDescent="0.55000000000000004">
      <c r="A859">
        <f t="shared" si="345"/>
        <v>861</v>
      </c>
      <c r="B859" s="228"/>
      <c r="C859" s="44"/>
      <c r="D859" t="s">
        <v>410</v>
      </c>
      <c r="E859">
        <v>24</v>
      </c>
      <c r="F859">
        <f t="shared" si="346"/>
        <v>743</v>
      </c>
      <c r="G859" s="1">
        <v>44878</v>
      </c>
      <c r="H859" s="272">
        <v>29</v>
      </c>
      <c r="I859" s="227">
        <f t="shared" si="369"/>
        <v>1643</v>
      </c>
      <c r="J859" s="119"/>
      <c r="K859" s="232">
        <f t="shared" si="370"/>
        <v>977</v>
      </c>
      <c r="L859" s="232">
        <f t="shared" si="371"/>
        <v>78</v>
      </c>
      <c r="M859" s="4"/>
      <c r="N859" s="232">
        <f t="shared" si="372"/>
        <v>3</v>
      </c>
      <c r="O859" s="273">
        <v>713</v>
      </c>
      <c r="P859" s="119"/>
      <c r="Q859" s="5"/>
      <c r="R859" s="248">
        <f t="shared" si="373"/>
        <v>352</v>
      </c>
      <c r="S859" s="218">
        <f t="shared" si="374"/>
        <v>591</v>
      </c>
      <c r="T859" s="233">
        <f t="shared" si="375"/>
        <v>9249</v>
      </c>
      <c r="U859" s="250">
        <f t="shared" si="376"/>
        <v>44878</v>
      </c>
      <c r="V859" s="4">
        <f t="shared" si="376"/>
        <v>29</v>
      </c>
      <c r="W859" s="26">
        <f t="shared" si="376"/>
        <v>1643</v>
      </c>
      <c r="X859" s="233">
        <f t="shared" si="377"/>
        <v>662</v>
      </c>
      <c r="Y859" s="4">
        <f t="shared" si="378"/>
        <v>713</v>
      </c>
      <c r="Z859" s="230">
        <f t="shared" si="379"/>
        <v>9249</v>
      </c>
    </row>
    <row r="860" spans="1:26" ht="26" customHeight="1" x14ac:dyDescent="0.55000000000000004">
      <c r="A860">
        <f t="shared" si="345"/>
        <v>862</v>
      </c>
      <c r="B860" s="228"/>
      <c r="C860" s="44"/>
      <c r="D860" t="s">
        <v>411</v>
      </c>
      <c r="E860">
        <v>24</v>
      </c>
      <c r="F860">
        <f t="shared" si="346"/>
        <v>744</v>
      </c>
      <c r="G860" s="1">
        <v>44879</v>
      </c>
      <c r="H860" s="272">
        <v>28</v>
      </c>
      <c r="I860" s="227">
        <f t="shared" ref="I860:I873" si="380">+I858+H860</f>
        <v>1682</v>
      </c>
      <c r="J860" s="119"/>
      <c r="K860" s="232">
        <f t="shared" ref="K860:K873" si="381">+K858+J860</f>
        <v>977</v>
      </c>
      <c r="L860" s="232">
        <f t="shared" ref="L860:L873" si="382">+L858+J860</f>
        <v>78</v>
      </c>
      <c r="M860" s="4"/>
      <c r="N860" s="232">
        <f t="shared" ref="N860:N873" si="383">+N858+M860</f>
        <v>3</v>
      </c>
      <c r="O860" s="273">
        <v>771</v>
      </c>
      <c r="P860" s="119"/>
      <c r="Q860" s="5"/>
      <c r="R860" s="248">
        <f t="shared" ref="R860:R873" si="384">+R858+Q860</f>
        <v>352</v>
      </c>
      <c r="S860" s="218">
        <f t="shared" ref="S860:S873" si="385">+S858+Q860</f>
        <v>591</v>
      </c>
      <c r="T860" s="233">
        <f t="shared" ref="T860:T873" si="386">+T858+O860-P860-Q860</f>
        <v>9409</v>
      </c>
      <c r="U860" s="250">
        <f t="shared" ref="U860:U873" si="387">+G860</f>
        <v>44879</v>
      </c>
      <c r="V860" s="4">
        <f t="shared" ref="V860:V873" si="388">+H860</f>
        <v>28</v>
      </c>
      <c r="W860" s="26">
        <f t="shared" ref="W860:W873" si="389">+I860</f>
        <v>1682</v>
      </c>
      <c r="X860" s="233">
        <f t="shared" ref="X860:X873" si="390">+X858+V860-J860</f>
        <v>701</v>
      </c>
      <c r="Y860" s="4">
        <f t="shared" ref="Y860:Y873" si="391">+O860</f>
        <v>771</v>
      </c>
      <c r="Z860" s="230">
        <f t="shared" ref="Z860:Z873" si="392">+Z858+Y860-P860-Q860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80"/>
        <v>1673</v>
      </c>
      <c r="J861" s="119"/>
      <c r="K861" s="232">
        <f t="shared" si="381"/>
        <v>977</v>
      </c>
      <c r="L861" s="232">
        <f t="shared" si="382"/>
        <v>78</v>
      </c>
      <c r="M861" s="4"/>
      <c r="N861" s="232">
        <f t="shared" si="383"/>
        <v>3</v>
      </c>
      <c r="O861" s="273">
        <v>816</v>
      </c>
      <c r="P861" s="119"/>
      <c r="Q861" s="5"/>
      <c r="R861" s="248">
        <f t="shared" si="384"/>
        <v>352</v>
      </c>
      <c r="S861" s="218">
        <f t="shared" si="385"/>
        <v>591</v>
      </c>
      <c r="T861" s="233">
        <f t="shared" si="386"/>
        <v>10065</v>
      </c>
      <c r="U861" s="250">
        <f t="shared" si="387"/>
        <v>44880</v>
      </c>
      <c r="V861" s="4">
        <f t="shared" si="388"/>
        <v>30</v>
      </c>
      <c r="W861" s="26">
        <f t="shared" si="389"/>
        <v>1673</v>
      </c>
      <c r="X861" s="233">
        <f t="shared" si="390"/>
        <v>692</v>
      </c>
      <c r="Y861" s="4">
        <f t="shared" si="391"/>
        <v>816</v>
      </c>
      <c r="Z861" s="230">
        <f t="shared" si="392"/>
        <v>10065</v>
      </c>
    </row>
    <row r="862" spans="1:26" ht="26" customHeight="1" x14ac:dyDescent="0.55000000000000004">
      <c r="A862">
        <f t="shared" si="345"/>
        <v>864</v>
      </c>
      <c r="B862" s="228"/>
      <c r="C862" s="44"/>
      <c r="D862" t="s">
        <v>413</v>
      </c>
      <c r="E862">
        <v>24</v>
      </c>
      <c r="F862">
        <f t="shared" si="346"/>
        <v>745</v>
      </c>
      <c r="G862" s="1">
        <v>44881</v>
      </c>
      <c r="H862" s="272">
        <v>26</v>
      </c>
      <c r="I862" s="227">
        <f t="shared" si="380"/>
        <v>1708</v>
      </c>
      <c r="J862" s="119"/>
      <c r="K862" s="232">
        <f t="shared" si="381"/>
        <v>977</v>
      </c>
      <c r="L862" s="232">
        <f t="shared" si="382"/>
        <v>78</v>
      </c>
      <c r="M862" s="4"/>
      <c r="N862" s="232">
        <f t="shared" si="383"/>
        <v>3</v>
      </c>
      <c r="O862" s="273">
        <v>901</v>
      </c>
      <c r="P862" s="119"/>
      <c r="Q862" s="5"/>
      <c r="R862" s="248">
        <f t="shared" si="384"/>
        <v>352</v>
      </c>
      <c r="S862" s="218">
        <f t="shared" si="385"/>
        <v>591</v>
      </c>
      <c r="T862" s="233">
        <f t="shared" si="386"/>
        <v>10310</v>
      </c>
      <c r="U862" s="250">
        <f t="shared" si="387"/>
        <v>44881</v>
      </c>
      <c r="V862" s="4">
        <f t="shared" si="388"/>
        <v>26</v>
      </c>
      <c r="W862" s="26">
        <f t="shared" si="389"/>
        <v>1708</v>
      </c>
      <c r="X862" s="233">
        <f t="shared" si="390"/>
        <v>727</v>
      </c>
      <c r="Y862" s="4">
        <f t="shared" si="391"/>
        <v>901</v>
      </c>
      <c r="Z862" s="230">
        <f t="shared" si="392"/>
        <v>10310</v>
      </c>
    </row>
    <row r="863" spans="1:26" ht="26" customHeight="1" x14ac:dyDescent="0.55000000000000004">
      <c r="A863">
        <f t="shared" si="345"/>
        <v>865</v>
      </c>
      <c r="B863" s="228"/>
      <c r="C863" s="44"/>
      <c r="D863" t="s">
        <v>414</v>
      </c>
      <c r="E863">
        <v>24</v>
      </c>
      <c r="F863">
        <f t="shared" si="346"/>
        <v>745</v>
      </c>
      <c r="G863" s="1">
        <v>44882</v>
      </c>
      <c r="H863" s="272">
        <v>27</v>
      </c>
      <c r="I863" s="227">
        <f t="shared" si="380"/>
        <v>1700</v>
      </c>
      <c r="J863" s="119"/>
      <c r="K863" s="232">
        <f t="shared" si="381"/>
        <v>977</v>
      </c>
      <c r="L863" s="232">
        <f t="shared" si="382"/>
        <v>78</v>
      </c>
      <c r="M863" s="4"/>
      <c r="N863" s="232">
        <f t="shared" si="383"/>
        <v>3</v>
      </c>
      <c r="O863" s="273">
        <v>938</v>
      </c>
      <c r="P863" s="119"/>
      <c r="Q863" s="5"/>
      <c r="R863" s="248">
        <f t="shared" si="384"/>
        <v>352</v>
      </c>
      <c r="S863" s="218">
        <f t="shared" si="385"/>
        <v>591</v>
      </c>
      <c r="T863" s="233">
        <f t="shared" si="386"/>
        <v>11003</v>
      </c>
      <c r="U863" s="250">
        <f t="shared" si="387"/>
        <v>44882</v>
      </c>
      <c r="V863" s="4">
        <f t="shared" si="388"/>
        <v>27</v>
      </c>
      <c r="W863" s="26">
        <f t="shared" si="389"/>
        <v>1700</v>
      </c>
      <c r="X863" s="233">
        <f t="shared" si="390"/>
        <v>719</v>
      </c>
      <c r="Y863" s="4">
        <f t="shared" si="391"/>
        <v>938</v>
      </c>
      <c r="Z863" s="230">
        <f t="shared" si="392"/>
        <v>11003</v>
      </c>
    </row>
    <row r="864" spans="1:26" ht="26" customHeight="1" x14ac:dyDescent="0.55000000000000004">
      <c r="A864">
        <f t="shared" si="345"/>
        <v>866</v>
      </c>
      <c r="B864" s="228"/>
      <c r="C864" s="44"/>
      <c r="D864" t="s">
        <v>415</v>
      </c>
      <c r="E864">
        <v>24</v>
      </c>
      <c r="F864">
        <f t="shared" si="346"/>
        <v>746</v>
      </c>
      <c r="G864" s="1">
        <v>44883</v>
      </c>
      <c r="H864" s="272">
        <v>30</v>
      </c>
      <c r="I864" s="227">
        <f t="shared" si="380"/>
        <v>1738</v>
      </c>
      <c r="J864" s="119"/>
      <c r="K864" s="232">
        <f t="shared" si="381"/>
        <v>977</v>
      </c>
      <c r="L864" s="232">
        <f t="shared" si="382"/>
        <v>78</v>
      </c>
      <c r="M864" s="4"/>
      <c r="N864" s="232">
        <f t="shared" si="383"/>
        <v>3</v>
      </c>
      <c r="O864" s="273">
        <v>998</v>
      </c>
      <c r="P864" s="119"/>
      <c r="Q864" s="5"/>
      <c r="R864" s="248">
        <f t="shared" si="384"/>
        <v>352</v>
      </c>
      <c r="S864" s="218">
        <f t="shared" si="385"/>
        <v>591</v>
      </c>
      <c r="T864" s="233">
        <f t="shared" si="386"/>
        <v>11308</v>
      </c>
      <c r="U864" s="250">
        <f t="shared" si="387"/>
        <v>44883</v>
      </c>
      <c r="V864" s="4">
        <f t="shared" si="388"/>
        <v>30</v>
      </c>
      <c r="W864" s="26">
        <f t="shared" si="389"/>
        <v>1738</v>
      </c>
      <c r="X864" s="233">
        <f t="shared" si="390"/>
        <v>757</v>
      </c>
      <c r="Y864" s="4">
        <f t="shared" si="391"/>
        <v>998</v>
      </c>
      <c r="Z864" s="230">
        <f t="shared" si="392"/>
        <v>11308</v>
      </c>
    </row>
    <row r="865" spans="1:26" ht="26" customHeight="1" x14ac:dyDescent="0.55000000000000004">
      <c r="A865">
        <f t="shared" si="345"/>
        <v>867</v>
      </c>
      <c r="B865" s="228"/>
      <c r="C865" s="44"/>
      <c r="D865" t="s">
        <v>416</v>
      </c>
      <c r="E865">
        <v>24</v>
      </c>
      <c r="F865">
        <f t="shared" si="346"/>
        <v>746</v>
      </c>
      <c r="G865" s="1">
        <v>44884</v>
      </c>
      <c r="H865" s="272">
        <v>20</v>
      </c>
      <c r="I865" s="227">
        <f t="shared" si="380"/>
        <v>1720</v>
      </c>
      <c r="J865" s="119"/>
      <c r="K865" s="232">
        <f t="shared" si="381"/>
        <v>977</v>
      </c>
      <c r="L865" s="232">
        <f t="shared" si="382"/>
        <v>78</v>
      </c>
      <c r="M865" s="4"/>
      <c r="N865" s="232">
        <f t="shared" si="383"/>
        <v>3</v>
      </c>
      <c r="O865" s="273">
        <v>914</v>
      </c>
      <c r="P865" s="119"/>
      <c r="Q865" s="5"/>
      <c r="R865" s="248">
        <f t="shared" si="384"/>
        <v>352</v>
      </c>
      <c r="S865" s="218">
        <f t="shared" si="385"/>
        <v>591</v>
      </c>
      <c r="T865" s="233">
        <f t="shared" si="386"/>
        <v>11917</v>
      </c>
      <c r="U865" s="250">
        <f t="shared" si="387"/>
        <v>44884</v>
      </c>
      <c r="V865" s="4">
        <f t="shared" si="388"/>
        <v>20</v>
      </c>
      <c r="W865" s="26">
        <f t="shared" si="389"/>
        <v>1720</v>
      </c>
      <c r="X865" s="233">
        <f t="shared" si="390"/>
        <v>739</v>
      </c>
      <c r="Y865" s="4">
        <f t="shared" si="391"/>
        <v>914</v>
      </c>
      <c r="Z865" s="230">
        <f t="shared" si="392"/>
        <v>11917</v>
      </c>
    </row>
    <row r="866" spans="1:26" ht="26" customHeight="1" x14ac:dyDescent="0.55000000000000004">
      <c r="A866">
        <f t="shared" si="345"/>
        <v>868</v>
      </c>
      <c r="B866" s="228"/>
      <c r="C866" s="44"/>
      <c r="D866" t="s">
        <v>417</v>
      </c>
      <c r="E866">
        <v>24</v>
      </c>
      <c r="F866">
        <f t="shared" si="346"/>
        <v>747</v>
      </c>
      <c r="G866" s="1">
        <v>44885</v>
      </c>
      <c r="H866" s="272">
        <v>18</v>
      </c>
      <c r="I866" s="227">
        <f t="shared" si="380"/>
        <v>1756</v>
      </c>
      <c r="J866" s="119"/>
      <c r="K866" s="232">
        <f t="shared" si="381"/>
        <v>977</v>
      </c>
      <c r="L866" s="232">
        <f t="shared" si="382"/>
        <v>78</v>
      </c>
      <c r="M866" s="4"/>
      <c r="N866" s="232">
        <f t="shared" si="383"/>
        <v>3</v>
      </c>
      <c r="O866" s="273">
        <v>893</v>
      </c>
      <c r="P866" s="119"/>
      <c r="Q866" s="5"/>
      <c r="R866" s="248">
        <f t="shared" si="384"/>
        <v>352</v>
      </c>
      <c r="S866" s="218">
        <f t="shared" si="385"/>
        <v>591</v>
      </c>
      <c r="T866" s="233">
        <f t="shared" si="386"/>
        <v>12201</v>
      </c>
      <c r="U866" s="250">
        <f t="shared" si="387"/>
        <v>44885</v>
      </c>
      <c r="V866" s="4">
        <f t="shared" si="388"/>
        <v>18</v>
      </c>
      <c r="W866" s="26">
        <f t="shared" si="389"/>
        <v>1756</v>
      </c>
      <c r="X866" s="233">
        <f t="shared" si="390"/>
        <v>775</v>
      </c>
      <c r="Y866" s="4">
        <f t="shared" si="391"/>
        <v>893</v>
      </c>
      <c r="Z866" s="230">
        <f t="shared" si="392"/>
        <v>12201</v>
      </c>
    </row>
    <row r="867" spans="1:26" ht="26" customHeight="1" x14ac:dyDescent="0.55000000000000004">
      <c r="A867">
        <f t="shared" si="345"/>
        <v>869</v>
      </c>
      <c r="B867" s="228"/>
      <c r="C867" s="44"/>
      <c r="D867" t="s">
        <v>418</v>
      </c>
      <c r="E867">
        <v>24</v>
      </c>
      <c r="F867">
        <f t="shared" si="346"/>
        <v>747</v>
      </c>
      <c r="G867" s="1">
        <v>44886</v>
      </c>
      <c r="H867" s="272">
        <v>19</v>
      </c>
      <c r="I867" s="227">
        <f t="shared" si="380"/>
        <v>1739</v>
      </c>
      <c r="J867" s="119"/>
      <c r="K867" s="232">
        <f t="shared" si="381"/>
        <v>977</v>
      </c>
      <c r="L867" s="232">
        <f t="shared" si="382"/>
        <v>78</v>
      </c>
      <c r="M867" s="4"/>
      <c r="N867" s="232">
        <f t="shared" si="383"/>
        <v>3</v>
      </c>
      <c r="O867" s="273">
        <v>925</v>
      </c>
      <c r="P867" s="119"/>
      <c r="Q867" s="5"/>
      <c r="R867" s="248">
        <f t="shared" si="384"/>
        <v>352</v>
      </c>
      <c r="S867" s="218">
        <f t="shared" si="385"/>
        <v>591</v>
      </c>
      <c r="T867" s="233">
        <f t="shared" si="386"/>
        <v>12842</v>
      </c>
      <c r="U867" s="250">
        <f t="shared" si="387"/>
        <v>44886</v>
      </c>
      <c r="V867" s="4">
        <f t="shared" si="388"/>
        <v>19</v>
      </c>
      <c r="W867" s="26">
        <f t="shared" si="389"/>
        <v>1739</v>
      </c>
      <c r="X867" s="233">
        <f t="shared" si="390"/>
        <v>758</v>
      </c>
      <c r="Y867" s="4">
        <f t="shared" si="391"/>
        <v>925</v>
      </c>
      <c r="Z867" s="230">
        <f t="shared" si="392"/>
        <v>12842</v>
      </c>
    </row>
    <row r="868" spans="1:26" ht="26" customHeight="1" x14ac:dyDescent="0.55000000000000004">
      <c r="A868">
        <f t="shared" si="345"/>
        <v>870</v>
      </c>
      <c r="B868" s="228"/>
      <c r="C868" s="44"/>
      <c r="D868" t="s">
        <v>419</v>
      </c>
      <c r="E868">
        <v>24</v>
      </c>
      <c r="F868">
        <f t="shared" si="346"/>
        <v>748</v>
      </c>
      <c r="G868" s="1">
        <v>44887</v>
      </c>
      <c r="H868" s="272">
        <v>19</v>
      </c>
      <c r="I868" s="227">
        <f t="shared" si="380"/>
        <v>1775</v>
      </c>
      <c r="J868" s="119"/>
      <c r="K868" s="232">
        <f t="shared" si="381"/>
        <v>977</v>
      </c>
      <c r="L868" s="232">
        <f t="shared" si="382"/>
        <v>78</v>
      </c>
      <c r="M868" s="4"/>
      <c r="N868" s="232">
        <f t="shared" si="383"/>
        <v>3</v>
      </c>
      <c r="O868" s="273">
        <v>928</v>
      </c>
      <c r="P868" s="119"/>
      <c r="Q868" s="5"/>
      <c r="R868" s="248">
        <f t="shared" si="384"/>
        <v>352</v>
      </c>
      <c r="S868" s="218">
        <f t="shared" si="385"/>
        <v>591</v>
      </c>
      <c r="T868" s="233">
        <f t="shared" si="386"/>
        <v>13129</v>
      </c>
      <c r="U868" s="250">
        <f t="shared" si="387"/>
        <v>44887</v>
      </c>
      <c r="V868" s="4">
        <f t="shared" si="388"/>
        <v>19</v>
      </c>
      <c r="W868" s="26">
        <f t="shared" si="389"/>
        <v>1775</v>
      </c>
      <c r="X868" s="233">
        <f t="shared" si="390"/>
        <v>794</v>
      </c>
      <c r="Y868" s="4">
        <f t="shared" si="391"/>
        <v>928</v>
      </c>
      <c r="Z868" s="230">
        <f t="shared" si="392"/>
        <v>13129</v>
      </c>
    </row>
    <row r="869" spans="1:26" ht="26" customHeight="1" x14ac:dyDescent="0.55000000000000004">
      <c r="A869">
        <f t="shared" si="345"/>
        <v>871</v>
      </c>
      <c r="B869" s="228"/>
      <c r="C869" s="44"/>
      <c r="D869" t="s">
        <v>420</v>
      </c>
      <c r="E869">
        <v>24</v>
      </c>
      <c r="F869">
        <f t="shared" si="346"/>
        <v>748</v>
      </c>
      <c r="G869" s="1">
        <v>44888</v>
      </c>
      <c r="H869" s="272">
        <v>18</v>
      </c>
      <c r="I869" s="227">
        <f t="shared" si="380"/>
        <v>1757</v>
      </c>
      <c r="J869" s="119"/>
      <c r="K869" s="232">
        <f t="shared" si="381"/>
        <v>977</v>
      </c>
      <c r="L869" s="232">
        <f t="shared" si="382"/>
        <v>78</v>
      </c>
      <c r="M869" s="4"/>
      <c r="N869" s="232">
        <f t="shared" si="383"/>
        <v>3</v>
      </c>
      <c r="O869" s="273">
        <v>943</v>
      </c>
      <c r="P869" s="119"/>
      <c r="Q869" s="5"/>
      <c r="R869" s="248">
        <f t="shared" si="384"/>
        <v>352</v>
      </c>
      <c r="S869" s="218">
        <f t="shared" si="385"/>
        <v>591</v>
      </c>
      <c r="T869" s="233">
        <f t="shared" si="386"/>
        <v>13785</v>
      </c>
      <c r="U869" s="250">
        <f t="shared" si="387"/>
        <v>44888</v>
      </c>
      <c r="V869" s="4">
        <f t="shared" si="388"/>
        <v>18</v>
      </c>
      <c r="W869" s="26">
        <f t="shared" si="389"/>
        <v>1757</v>
      </c>
      <c r="X869" s="233">
        <f t="shared" si="390"/>
        <v>776</v>
      </c>
      <c r="Y869" s="4">
        <f t="shared" si="391"/>
        <v>943</v>
      </c>
      <c r="Z869" s="230">
        <f t="shared" si="392"/>
        <v>13785</v>
      </c>
    </row>
    <row r="870" spans="1:26" ht="26" customHeight="1" x14ac:dyDescent="0.55000000000000004">
      <c r="A870">
        <f t="shared" si="345"/>
        <v>872</v>
      </c>
      <c r="B870" s="228"/>
      <c r="C870" s="44"/>
      <c r="D870" t="s">
        <v>421</v>
      </c>
      <c r="E870">
        <v>24</v>
      </c>
      <c r="F870">
        <f t="shared" si="346"/>
        <v>749</v>
      </c>
      <c r="G870" s="1">
        <v>44889</v>
      </c>
      <c r="H870" s="272">
        <v>20</v>
      </c>
      <c r="I870" s="227">
        <f t="shared" si="380"/>
        <v>1795</v>
      </c>
      <c r="J870" s="119"/>
      <c r="K870" s="232">
        <f t="shared" si="381"/>
        <v>977</v>
      </c>
      <c r="L870" s="232">
        <f t="shared" si="382"/>
        <v>78</v>
      </c>
      <c r="M870" s="4"/>
      <c r="N870" s="232">
        <f t="shared" si="383"/>
        <v>3</v>
      </c>
      <c r="O870" s="273">
        <v>957</v>
      </c>
      <c r="P870" s="119"/>
      <c r="Q870" s="5"/>
      <c r="R870" s="248">
        <f t="shared" si="384"/>
        <v>352</v>
      </c>
      <c r="S870" s="218">
        <f t="shared" si="385"/>
        <v>591</v>
      </c>
      <c r="T870" s="233">
        <f t="shared" si="386"/>
        <v>14086</v>
      </c>
      <c r="U870" s="250">
        <f t="shared" si="387"/>
        <v>44889</v>
      </c>
      <c r="V870" s="4">
        <f t="shared" si="388"/>
        <v>20</v>
      </c>
      <c r="W870" s="26">
        <f t="shared" si="389"/>
        <v>1795</v>
      </c>
      <c r="X870" s="233">
        <f t="shared" si="390"/>
        <v>814</v>
      </c>
      <c r="Y870" s="4">
        <f t="shared" si="391"/>
        <v>957</v>
      </c>
      <c r="Z870" s="230">
        <f t="shared" si="392"/>
        <v>14086</v>
      </c>
    </row>
    <row r="871" spans="1:26" ht="26" customHeight="1" x14ac:dyDescent="0.55000000000000004">
      <c r="A871">
        <f t="shared" si="345"/>
        <v>873</v>
      </c>
      <c r="B871" s="228"/>
      <c r="C871" s="44"/>
      <c r="D871" t="s">
        <v>422</v>
      </c>
      <c r="E871">
        <v>24</v>
      </c>
      <c r="F871">
        <f t="shared" si="346"/>
        <v>749</v>
      </c>
      <c r="G871" s="1">
        <v>44890</v>
      </c>
      <c r="H871" s="272">
        <v>21</v>
      </c>
      <c r="I871" s="227">
        <f t="shared" si="380"/>
        <v>1778</v>
      </c>
      <c r="J871" s="119"/>
      <c r="K871" s="232">
        <f t="shared" si="381"/>
        <v>977</v>
      </c>
      <c r="L871" s="232">
        <f t="shared" si="382"/>
        <v>78</v>
      </c>
      <c r="M871" s="4"/>
      <c r="N871" s="232">
        <f t="shared" si="383"/>
        <v>3</v>
      </c>
      <c r="O871" s="273">
        <v>946</v>
      </c>
      <c r="P871" s="119"/>
      <c r="Q871" s="5"/>
      <c r="R871" s="248">
        <f t="shared" si="384"/>
        <v>352</v>
      </c>
      <c r="S871" s="218">
        <f t="shared" si="385"/>
        <v>591</v>
      </c>
      <c r="T871" s="233">
        <f t="shared" si="386"/>
        <v>14731</v>
      </c>
      <c r="U871" s="250">
        <f t="shared" si="387"/>
        <v>44890</v>
      </c>
      <c r="V871" s="4">
        <f t="shared" si="388"/>
        <v>21</v>
      </c>
      <c r="W871" s="26">
        <f t="shared" si="389"/>
        <v>1778</v>
      </c>
      <c r="X871" s="233">
        <f t="shared" si="390"/>
        <v>797</v>
      </c>
      <c r="Y871" s="4">
        <f t="shared" si="391"/>
        <v>946</v>
      </c>
      <c r="Z871" s="230">
        <f t="shared" si="392"/>
        <v>14731</v>
      </c>
    </row>
    <row r="872" spans="1:26" ht="26" customHeight="1" x14ac:dyDescent="0.55000000000000004">
      <c r="A872">
        <f t="shared" si="345"/>
        <v>874</v>
      </c>
      <c r="B872" s="228"/>
      <c r="C872" s="44"/>
      <c r="D872" t="s">
        <v>423</v>
      </c>
      <c r="E872">
        <v>24</v>
      </c>
      <c r="F872">
        <f t="shared" si="346"/>
        <v>750</v>
      </c>
      <c r="G872" s="1">
        <v>44891</v>
      </c>
      <c r="H872" s="272">
        <v>20</v>
      </c>
      <c r="I872" s="227">
        <f t="shared" si="380"/>
        <v>1815</v>
      </c>
      <c r="J872" s="119"/>
      <c r="K872" s="232">
        <f t="shared" si="381"/>
        <v>977</v>
      </c>
      <c r="L872" s="232">
        <f t="shared" si="382"/>
        <v>78</v>
      </c>
      <c r="M872" s="4"/>
      <c r="N872" s="232">
        <f t="shared" si="383"/>
        <v>3</v>
      </c>
      <c r="O872" s="273">
        <v>972</v>
      </c>
      <c r="P872" s="119"/>
      <c r="Q872" s="5"/>
      <c r="R872" s="248">
        <f t="shared" si="384"/>
        <v>352</v>
      </c>
      <c r="S872" s="218">
        <f t="shared" si="385"/>
        <v>591</v>
      </c>
      <c r="T872" s="233">
        <f t="shared" si="386"/>
        <v>15058</v>
      </c>
      <c r="U872" s="250">
        <f t="shared" si="387"/>
        <v>44891</v>
      </c>
      <c r="V872" s="4">
        <f t="shared" si="388"/>
        <v>20</v>
      </c>
      <c r="W872" s="26">
        <f t="shared" si="389"/>
        <v>1815</v>
      </c>
      <c r="X872" s="233">
        <f t="shared" si="390"/>
        <v>834</v>
      </c>
      <c r="Y872" s="4">
        <f t="shared" si="391"/>
        <v>972</v>
      </c>
      <c r="Z872" s="230">
        <f t="shared" si="392"/>
        <v>15058</v>
      </c>
    </row>
    <row r="873" spans="1:26" ht="26" customHeight="1" x14ac:dyDescent="0.55000000000000004">
      <c r="A873">
        <f t="shared" si="345"/>
        <v>875</v>
      </c>
      <c r="B873" s="228"/>
      <c r="C873" s="44"/>
      <c r="D873" t="s">
        <v>424</v>
      </c>
      <c r="E873">
        <v>24</v>
      </c>
      <c r="F873">
        <f t="shared" si="346"/>
        <v>750</v>
      </c>
      <c r="G873" s="1">
        <v>44892</v>
      </c>
      <c r="H873" s="272">
        <v>24</v>
      </c>
      <c r="I873" s="227">
        <f t="shared" si="380"/>
        <v>1802</v>
      </c>
      <c r="J873" s="119"/>
      <c r="K873" s="232">
        <f t="shared" si="381"/>
        <v>977</v>
      </c>
      <c r="L873" s="232">
        <f t="shared" si="382"/>
        <v>78</v>
      </c>
      <c r="M873" s="4"/>
      <c r="N873" s="232">
        <f t="shared" si="383"/>
        <v>3</v>
      </c>
      <c r="O873" s="273">
        <v>982</v>
      </c>
      <c r="P873" s="119"/>
      <c r="Q873" s="5"/>
      <c r="R873" s="248">
        <f t="shared" si="384"/>
        <v>352</v>
      </c>
      <c r="S873" s="218">
        <f t="shared" si="385"/>
        <v>591</v>
      </c>
      <c r="T873" s="233">
        <f t="shared" si="386"/>
        <v>15713</v>
      </c>
      <c r="U873" s="250">
        <f t="shared" si="387"/>
        <v>44892</v>
      </c>
      <c r="V873" s="4">
        <f t="shared" si="388"/>
        <v>24</v>
      </c>
      <c r="W873" s="26">
        <f t="shared" si="389"/>
        <v>1802</v>
      </c>
      <c r="X873" s="233">
        <f t="shared" si="390"/>
        <v>821</v>
      </c>
      <c r="Y873" s="4">
        <f t="shared" si="391"/>
        <v>982</v>
      </c>
      <c r="Z873" s="230">
        <f t="shared" si="392"/>
        <v>15713</v>
      </c>
    </row>
    <row r="874" spans="1:26" ht="26" customHeight="1" x14ac:dyDescent="0.55000000000000004">
      <c r="A874">
        <f t="shared" si="345"/>
        <v>876</v>
      </c>
      <c r="B874" s="228"/>
      <c r="C874" s="44"/>
      <c r="D874" t="s">
        <v>425</v>
      </c>
      <c r="E874">
        <v>24</v>
      </c>
      <c r="F874">
        <f t="shared" si="346"/>
        <v>751</v>
      </c>
      <c r="G874" s="1">
        <v>44893</v>
      </c>
      <c r="H874" s="272">
        <v>23</v>
      </c>
      <c r="I874" s="227">
        <f t="shared" ref="I874" si="393">+I872+H874</f>
        <v>1838</v>
      </c>
      <c r="J874" s="119"/>
      <c r="K874" s="232">
        <f t="shared" ref="K874" si="394">+K872+J874</f>
        <v>977</v>
      </c>
      <c r="L874" s="232">
        <f t="shared" ref="L874" si="395">+L872+J874</f>
        <v>78</v>
      </c>
      <c r="M874" s="4"/>
      <c r="N874" s="232">
        <f t="shared" ref="N874" si="396">+N872+M874</f>
        <v>3</v>
      </c>
      <c r="O874" s="273">
        <v>991</v>
      </c>
      <c r="P874" s="119"/>
      <c r="Q874" s="5"/>
      <c r="R874" s="248">
        <f t="shared" ref="R874" si="397">+R872+Q874</f>
        <v>352</v>
      </c>
      <c r="S874" s="218">
        <f t="shared" ref="S874" si="398">+S872+Q874</f>
        <v>591</v>
      </c>
      <c r="T874" s="233">
        <f t="shared" ref="T874" si="399">+T872+O874-P874-Q874</f>
        <v>16049</v>
      </c>
      <c r="U874" s="250">
        <f t="shared" ref="U874" si="400">+G874</f>
        <v>44893</v>
      </c>
      <c r="V874" s="4">
        <f t="shared" ref="V874" si="401">+H874</f>
        <v>23</v>
      </c>
      <c r="W874" s="26">
        <f t="shared" ref="W874" si="402">+I874</f>
        <v>1838</v>
      </c>
      <c r="X874" s="233">
        <f t="shared" ref="X874" si="403">+X872+V874-J874</f>
        <v>857</v>
      </c>
      <c r="Y874" s="4">
        <f t="shared" ref="Y874" si="404">+O874</f>
        <v>991</v>
      </c>
      <c r="Z874" s="230">
        <f t="shared" ref="Z874" si="405">+Z872+Y874-P874-Q874</f>
        <v>16049</v>
      </c>
    </row>
    <row r="875" spans="1:26" ht="26" customHeight="1" x14ac:dyDescent="0.55000000000000004">
      <c r="A875">
        <f t="shared" si="345"/>
        <v>877</v>
      </c>
      <c r="B875" s="228"/>
      <c r="C875" s="44"/>
      <c r="D875" t="s">
        <v>426</v>
      </c>
      <c r="E875">
        <v>24</v>
      </c>
      <c r="F875">
        <f t="shared" si="346"/>
        <v>751</v>
      </c>
      <c r="G875" s="1">
        <v>44894</v>
      </c>
      <c r="H875" s="272">
        <v>23</v>
      </c>
      <c r="I875" s="227">
        <f t="shared" ref="I875" si="406">+I873+H875</f>
        <v>1825</v>
      </c>
      <c r="J875" s="119"/>
      <c r="K875" s="232">
        <f t="shared" ref="K875" si="407">+K873+J875</f>
        <v>977</v>
      </c>
      <c r="L875" s="232">
        <f t="shared" ref="L875" si="408">+L873+J875</f>
        <v>78</v>
      </c>
      <c r="M875" s="4"/>
      <c r="N875" s="232">
        <f t="shared" ref="N875" si="409">+N873+M875</f>
        <v>3</v>
      </c>
      <c r="O875" s="273">
        <v>996</v>
      </c>
      <c r="P875" s="119"/>
      <c r="Q875" s="5"/>
      <c r="R875" s="248">
        <f t="shared" ref="R875" si="410">+R873+Q875</f>
        <v>352</v>
      </c>
      <c r="S875" s="218">
        <f t="shared" ref="S875" si="411">+S873+Q875</f>
        <v>591</v>
      </c>
      <c r="T875" s="233">
        <f t="shared" ref="T875" si="412">+T873+O875-P875-Q875</f>
        <v>16709</v>
      </c>
      <c r="U875" s="250">
        <f t="shared" ref="U875" si="413">+G875</f>
        <v>44894</v>
      </c>
      <c r="V875" s="4">
        <f t="shared" ref="V875" si="414">+H875</f>
        <v>23</v>
      </c>
      <c r="W875" s="26">
        <f t="shared" ref="W875" si="415">+I875</f>
        <v>1825</v>
      </c>
      <c r="X875" s="233">
        <f t="shared" ref="X875" si="416">+X873+V875-J875</f>
        <v>844</v>
      </c>
      <c r="Y875" s="4">
        <f t="shared" ref="Y875" si="417">+O875</f>
        <v>996</v>
      </c>
      <c r="Z875" s="230">
        <f t="shared" ref="Z875" si="418">+Z873+Y875-P875-Q875</f>
        <v>16709</v>
      </c>
    </row>
    <row r="876" spans="1:26" ht="26" customHeight="1" x14ac:dyDescent="0.55000000000000004">
      <c r="A876">
        <f t="shared" si="345"/>
        <v>878</v>
      </c>
      <c r="B876" s="228"/>
      <c r="C876" s="44"/>
      <c r="D876" t="s">
        <v>427</v>
      </c>
      <c r="E876">
        <v>24</v>
      </c>
      <c r="F876">
        <f t="shared" si="346"/>
        <v>752</v>
      </c>
      <c r="G876" s="1">
        <v>44895</v>
      </c>
      <c r="H876" s="272">
        <v>21</v>
      </c>
      <c r="I876" s="227">
        <f t="shared" ref="I876" si="419">+I874+H876</f>
        <v>1859</v>
      </c>
      <c r="J876" s="119"/>
      <c r="K876" s="232">
        <f t="shared" ref="K876" si="420">+K874+J876</f>
        <v>977</v>
      </c>
      <c r="L876" s="232">
        <f t="shared" ref="L876" si="421">+L874+J876</f>
        <v>78</v>
      </c>
      <c r="M876" s="4"/>
      <c r="N876" s="232">
        <f t="shared" ref="N876" si="422">+N874+M876</f>
        <v>3</v>
      </c>
      <c r="O876" s="273">
        <v>968</v>
      </c>
      <c r="P876" s="119"/>
      <c r="Q876" s="5"/>
      <c r="R876" s="248">
        <f t="shared" ref="R876" si="423">+R874+Q876</f>
        <v>352</v>
      </c>
      <c r="S876" s="218">
        <f t="shared" ref="S876" si="424">+S874+Q876</f>
        <v>591</v>
      </c>
      <c r="T876" s="233">
        <f t="shared" ref="T876" si="425">+T874+O876-P876-Q876</f>
        <v>17017</v>
      </c>
      <c r="U876" s="250">
        <f t="shared" ref="U876" si="426">+G876</f>
        <v>44895</v>
      </c>
      <c r="V876" s="4">
        <f t="shared" ref="V876" si="427">+H876</f>
        <v>21</v>
      </c>
      <c r="W876" s="26">
        <f t="shared" ref="W876" si="428">+I876</f>
        <v>1859</v>
      </c>
      <c r="X876" s="233">
        <f t="shared" ref="X876" si="429">+X874+V876-J876</f>
        <v>878</v>
      </c>
      <c r="Y876" s="4">
        <f t="shared" ref="Y876" si="430">+O876</f>
        <v>968</v>
      </c>
      <c r="Z876" s="230">
        <f t="shared" ref="Z876" si="431">+Z874+Y876-P876-Q876</f>
        <v>17017</v>
      </c>
    </row>
    <row r="877" spans="1:26" ht="26" customHeight="1" x14ac:dyDescent="0.55000000000000004">
      <c r="A877">
        <f t="shared" si="345"/>
        <v>879</v>
      </c>
      <c r="B877" s="228"/>
      <c r="C877" s="44"/>
      <c r="D877" t="s">
        <v>428</v>
      </c>
      <c r="E877">
        <v>24</v>
      </c>
      <c r="F877">
        <f t="shared" si="346"/>
        <v>752</v>
      </c>
      <c r="G877" s="1">
        <v>44896</v>
      </c>
      <c r="H877" s="272">
        <v>11</v>
      </c>
      <c r="I877" s="227">
        <f t="shared" ref="I877" si="432">+I875+H877</f>
        <v>1836</v>
      </c>
      <c r="J877" s="119"/>
      <c r="K877" s="232">
        <f t="shared" ref="K877" si="433">+K875+J877</f>
        <v>977</v>
      </c>
      <c r="L877" s="232">
        <f t="shared" ref="L877" si="434">+L875+J877</f>
        <v>78</v>
      </c>
      <c r="M877" s="4"/>
      <c r="N877" s="232">
        <f t="shared" ref="N877" si="435">+N875+M877</f>
        <v>3</v>
      </c>
      <c r="O877" s="273">
        <v>812</v>
      </c>
      <c r="P877" s="119"/>
      <c r="Q877" s="5"/>
      <c r="R877" s="248">
        <f t="shared" ref="R877" si="436">+R875+Q877</f>
        <v>352</v>
      </c>
      <c r="S877" s="218">
        <f t="shared" ref="S877" si="437">+S875+Q877</f>
        <v>591</v>
      </c>
      <c r="T877" s="233">
        <f t="shared" ref="T877" si="438">+T875+O877-P877-Q877</f>
        <v>17521</v>
      </c>
      <c r="U877" s="250">
        <f t="shared" ref="U877" si="439">+G877</f>
        <v>44896</v>
      </c>
      <c r="V877" s="4">
        <f t="shared" ref="V877" si="440">+H877</f>
        <v>11</v>
      </c>
      <c r="W877" s="26">
        <f t="shared" ref="W877" si="441">+I877</f>
        <v>1836</v>
      </c>
      <c r="X877" s="233">
        <f t="shared" ref="X877" si="442">+X875+V877-J877</f>
        <v>855</v>
      </c>
      <c r="Y877" s="4">
        <f t="shared" ref="Y877" si="443">+O877</f>
        <v>812</v>
      </c>
      <c r="Z877" s="230">
        <f t="shared" ref="Z877" si="444">+Z875+Y877-P877-Q877</f>
        <v>17521</v>
      </c>
    </row>
    <row r="878" spans="1:26" ht="26" customHeight="1" x14ac:dyDescent="0.55000000000000004">
      <c r="A878">
        <f t="shared" si="345"/>
        <v>880</v>
      </c>
      <c r="B878" s="228"/>
      <c r="C878" s="44"/>
      <c r="D878" t="s">
        <v>429</v>
      </c>
      <c r="E878">
        <v>24</v>
      </c>
      <c r="F878">
        <f t="shared" si="346"/>
        <v>753</v>
      </c>
      <c r="G878" s="1">
        <v>44897</v>
      </c>
      <c r="H878" s="272">
        <v>13</v>
      </c>
      <c r="I878" s="227">
        <f t="shared" ref="I878" si="445">+I876+H878</f>
        <v>1872</v>
      </c>
      <c r="J878" s="119"/>
      <c r="K878" s="232">
        <f t="shared" ref="K878" si="446">+K876+J878</f>
        <v>977</v>
      </c>
      <c r="L878" s="232">
        <f t="shared" ref="L878" si="447">+L876+J878</f>
        <v>78</v>
      </c>
      <c r="M878" s="4"/>
      <c r="N878" s="232">
        <f t="shared" ref="N878" si="448">+N876+M878</f>
        <v>3</v>
      </c>
      <c r="O878" s="273">
        <v>719</v>
      </c>
      <c r="P878" s="119"/>
      <c r="Q878" s="5"/>
      <c r="R878" s="248">
        <f t="shared" ref="R878" si="449">+R876+Q878</f>
        <v>352</v>
      </c>
      <c r="S878" s="218">
        <f t="shared" ref="S878" si="450">+S876+Q878</f>
        <v>591</v>
      </c>
      <c r="T878" s="233">
        <f t="shared" ref="T878" si="451">+T876+O878-P878-Q878</f>
        <v>17736</v>
      </c>
      <c r="U878" s="250">
        <f t="shared" ref="U878" si="452">+G878</f>
        <v>44897</v>
      </c>
      <c r="V878" s="4">
        <f t="shared" ref="V878" si="453">+H878</f>
        <v>13</v>
      </c>
      <c r="W878" s="26">
        <f t="shared" ref="W878" si="454">+I878</f>
        <v>1872</v>
      </c>
      <c r="X878" s="233">
        <f t="shared" ref="X878" si="455">+X876+V878-J878</f>
        <v>891</v>
      </c>
      <c r="Y878" s="4">
        <f t="shared" ref="Y878" si="456">+O878</f>
        <v>719</v>
      </c>
      <c r="Z878" s="230">
        <f t="shared" ref="Z878" si="457">+Z876+Y878-P878-Q878</f>
        <v>17736</v>
      </c>
    </row>
    <row r="879" spans="1:26" ht="26" customHeight="1" x14ac:dyDescent="0.55000000000000004">
      <c r="A879">
        <f t="shared" si="345"/>
        <v>881</v>
      </c>
      <c r="B879" s="228"/>
      <c r="C879" s="44"/>
      <c r="D879" t="s">
        <v>430</v>
      </c>
      <c r="E879">
        <v>24</v>
      </c>
      <c r="F879">
        <f t="shared" si="346"/>
        <v>753</v>
      </c>
      <c r="G879" s="1">
        <v>44898</v>
      </c>
      <c r="H879" s="272">
        <v>11</v>
      </c>
      <c r="I879" s="227">
        <f t="shared" ref="I879" si="458">+I877+H879</f>
        <v>1847</v>
      </c>
      <c r="J879" s="119"/>
      <c r="K879" s="232">
        <f t="shared" ref="K879" si="459">+K877+J879</f>
        <v>977</v>
      </c>
      <c r="L879" s="232">
        <f t="shared" ref="L879" si="460">+L877+J879</f>
        <v>78</v>
      </c>
      <c r="M879" s="4"/>
      <c r="N879" s="232">
        <f t="shared" ref="N879" si="461">+N877+M879</f>
        <v>3</v>
      </c>
      <c r="O879" s="273">
        <v>665</v>
      </c>
      <c r="P879" s="119"/>
      <c r="Q879" s="5"/>
      <c r="R879" s="248">
        <f t="shared" ref="R879" si="462">+R877+Q879</f>
        <v>352</v>
      </c>
      <c r="S879" s="218">
        <f t="shared" ref="S879" si="463">+S877+Q879</f>
        <v>591</v>
      </c>
      <c r="T879" s="233">
        <f t="shared" ref="T879" si="464">+T877+O879-P879-Q879</f>
        <v>18186</v>
      </c>
      <c r="U879" s="250">
        <f t="shared" ref="U879" si="465">+G879</f>
        <v>44898</v>
      </c>
      <c r="V879" s="4">
        <f t="shared" ref="V879" si="466">+H879</f>
        <v>11</v>
      </c>
      <c r="W879" s="26">
        <f t="shared" ref="W879" si="467">+I879</f>
        <v>1847</v>
      </c>
      <c r="X879" s="233">
        <f t="shared" ref="X879" si="468">+X877+V879-J879</f>
        <v>866</v>
      </c>
      <c r="Y879" s="4">
        <f t="shared" ref="Y879" si="469">+O879</f>
        <v>665</v>
      </c>
      <c r="Z879" s="230">
        <f t="shared" ref="Z879" si="470">+Z877+Y879-P879-Q879</f>
        <v>18186</v>
      </c>
    </row>
    <row r="880" spans="1:26" ht="26" customHeight="1" x14ac:dyDescent="0.55000000000000004">
      <c r="A880">
        <f t="shared" si="345"/>
        <v>882</v>
      </c>
      <c r="B880" s="228"/>
      <c r="C880" s="44"/>
      <c r="D880" t="s">
        <v>431</v>
      </c>
      <c r="E880">
        <v>24</v>
      </c>
      <c r="F880">
        <f t="shared" si="346"/>
        <v>754</v>
      </c>
      <c r="G880" s="1">
        <v>44899</v>
      </c>
      <c r="H880" s="272">
        <v>12</v>
      </c>
      <c r="I880" s="227">
        <f t="shared" ref="I880" si="471">+I878+H880</f>
        <v>1884</v>
      </c>
      <c r="J880" s="119"/>
      <c r="K880" s="232">
        <f t="shared" ref="K880" si="472">+K878+J880</f>
        <v>977</v>
      </c>
      <c r="L880" s="232">
        <f t="shared" ref="L880" si="473">+L878+J880</f>
        <v>78</v>
      </c>
      <c r="M880" s="4"/>
      <c r="N880" s="232">
        <f t="shared" ref="N880" si="474">+N878+M880</f>
        <v>3</v>
      </c>
      <c r="O880" s="273">
        <v>625</v>
      </c>
      <c r="P880" s="119"/>
      <c r="Q880" s="5"/>
      <c r="R880" s="248">
        <f t="shared" ref="R880" si="475">+R878+Q880</f>
        <v>352</v>
      </c>
      <c r="S880" s="218">
        <f t="shared" ref="S880" si="476">+S878+Q880</f>
        <v>591</v>
      </c>
      <c r="T880" s="233">
        <f t="shared" ref="T880" si="477">+T878+O880-P880-Q880</f>
        <v>18361</v>
      </c>
      <c r="U880" s="250">
        <f t="shared" ref="U880" si="478">+G880</f>
        <v>44899</v>
      </c>
      <c r="V880" s="4">
        <f t="shared" ref="V880" si="479">+H880</f>
        <v>12</v>
      </c>
      <c r="W880" s="26">
        <f t="shared" ref="W880" si="480">+I880</f>
        <v>1884</v>
      </c>
      <c r="X880" s="233">
        <f t="shared" ref="X880" si="481">+X878+V880-J880</f>
        <v>903</v>
      </c>
      <c r="Y880" s="4">
        <f t="shared" ref="Y880" si="482">+O880</f>
        <v>625</v>
      </c>
      <c r="Z880" s="230">
        <f t="shared" ref="Z880" si="483">+Z878+Y880-P880-Q880</f>
        <v>18361</v>
      </c>
    </row>
    <row r="881" spans="1:26" ht="26" customHeight="1" x14ac:dyDescent="0.55000000000000004">
      <c r="A881">
        <f t="shared" si="345"/>
        <v>883</v>
      </c>
      <c r="B881" s="228"/>
      <c r="C881" s="44"/>
      <c r="D881" t="s">
        <v>435</v>
      </c>
      <c r="E881">
        <v>24</v>
      </c>
      <c r="F881">
        <f t="shared" si="346"/>
        <v>754</v>
      </c>
      <c r="G881" s="1">
        <v>44900</v>
      </c>
      <c r="H881" s="272">
        <v>7</v>
      </c>
      <c r="I881" s="227">
        <f t="shared" ref="I881" si="484">+I879+H881</f>
        <v>1854</v>
      </c>
      <c r="J881" s="119"/>
      <c r="K881" s="232">
        <f t="shared" ref="K881" si="485">+K879+J881</f>
        <v>977</v>
      </c>
      <c r="L881" s="232">
        <f t="shared" ref="L881" si="486">+L879+J881</f>
        <v>78</v>
      </c>
      <c r="M881" s="4"/>
      <c r="N881" s="232">
        <f t="shared" ref="N881" si="487">+N879+M881</f>
        <v>3</v>
      </c>
      <c r="O881" s="273">
        <v>533</v>
      </c>
      <c r="P881" s="119"/>
      <c r="Q881" s="5"/>
      <c r="R881" s="248">
        <f t="shared" ref="R881" si="488">+R879+Q881</f>
        <v>352</v>
      </c>
      <c r="S881" s="218">
        <f t="shared" ref="S881" si="489">+S879+Q881</f>
        <v>591</v>
      </c>
      <c r="T881" s="233">
        <f t="shared" ref="T881" si="490">+T879+O881-P881-Q881</f>
        <v>18719</v>
      </c>
      <c r="U881" s="250">
        <f t="shared" ref="U881" si="491">+G881</f>
        <v>44900</v>
      </c>
      <c r="V881" s="4">
        <f t="shared" ref="V881" si="492">+H881</f>
        <v>7</v>
      </c>
      <c r="W881" s="26">
        <f t="shared" ref="W881" si="493">+I881</f>
        <v>1854</v>
      </c>
      <c r="X881" s="233">
        <f t="shared" ref="X881" si="494">+X879+V881-J881</f>
        <v>873</v>
      </c>
      <c r="Y881" s="4">
        <f t="shared" ref="Y881" si="495">+O881</f>
        <v>533</v>
      </c>
      <c r="Z881" s="230">
        <f t="shared" ref="Z881" si="496">+Z879+Y881-P881-Q881</f>
        <v>18719</v>
      </c>
    </row>
    <row r="882" spans="1:26" ht="26" customHeight="1" x14ac:dyDescent="0.55000000000000004">
      <c r="A882">
        <f t="shared" si="345"/>
        <v>884</v>
      </c>
      <c r="B882" s="228"/>
      <c r="C882" s="44"/>
      <c r="D882" t="s">
        <v>436</v>
      </c>
      <c r="E882">
        <v>24</v>
      </c>
      <c r="F882">
        <f t="shared" si="346"/>
        <v>755</v>
      </c>
      <c r="G882" s="1">
        <v>44901</v>
      </c>
      <c r="H882" s="272">
        <v>6</v>
      </c>
      <c r="I882" s="227">
        <f t="shared" ref="I882" si="497">+I880+H882</f>
        <v>1890</v>
      </c>
      <c r="J882" s="119"/>
      <c r="K882" s="232">
        <f t="shared" ref="K882" si="498">+K880+J882</f>
        <v>977</v>
      </c>
      <c r="L882" s="232">
        <f t="shared" ref="L882" si="499">+L880+J882</f>
        <v>78</v>
      </c>
      <c r="M882" s="4"/>
      <c r="N882" s="232">
        <f t="shared" ref="N882" si="500">+N880+M882</f>
        <v>3</v>
      </c>
      <c r="O882" s="273">
        <v>400</v>
      </c>
      <c r="P882" s="119"/>
      <c r="Q882" s="5"/>
      <c r="R882" s="248">
        <f t="shared" ref="R882" si="501">+R880+Q882</f>
        <v>352</v>
      </c>
      <c r="S882" s="218">
        <f t="shared" ref="S882" si="502">+S880+Q882</f>
        <v>591</v>
      </c>
      <c r="T882" s="233">
        <f t="shared" ref="T882" si="503">+T880+O882-P882-Q882</f>
        <v>18761</v>
      </c>
      <c r="U882" s="250">
        <f t="shared" ref="U882" si="504">+G882</f>
        <v>44901</v>
      </c>
      <c r="V882" s="4">
        <f t="shared" ref="V882" si="505">+H882</f>
        <v>6</v>
      </c>
      <c r="W882" s="26">
        <f t="shared" ref="W882" si="506">+I882</f>
        <v>1890</v>
      </c>
      <c r="X882" s="233">
        <f t="shared" ref="X882" si="507">+X880+V882-J882</f>
        <v>909</v>
      </c>
      <c r="Y882" s="4">
        <f t="shared" ref="Y882" si="508">+O882</f>
        <v>400</v>
      </c>
      <c r="Z882" s="230">
        <f t="shared" ref="Z882" si="509">+Z880+Y882-P882-Q882</f>
        <v>18761</v>
      </c>
    </row>
    <row r="883" spans="1:26" ht="26" customHeight="1" x14ac:dyDescent="0.55000000000000004">
      <c r="A883">
        <f t="shared" si="345"/>
        <v>885</v>
      </c>
      <c r="B883" s="228"/>
      <c r="C883" s="44"/>
      <c r="D883" t="s">
        <v>437</v>
      </c>
      <c r="E883">
        <v>24</v>
      </c>
      <c r="F883">
        <f t="shared" si="346"/>
        <v>755</v>
      </c>
      <c r="G883" s="1">
        <v>44902</v>
      </c>
      <c r="H883" s="272">
        <v>4</v>
      </c>
      <c r="I883" s="227">
        <f t="shared" ref="I883" si="510">+I881+H883</f>
        <v>1858</v>
      </c>
      <c r="J883" s="119"/>
      <c r="K883" s="232">
        <f t="shared" ref="K883" si="511">+K881+J883</f>
        <v>977</v>
      </c>
      <c r="L883" s="232">
        <f t="shared" ref="L883" si="512">+L881+J883</f>
        <v>78</v>
      </c>
      <c r="M883" s="4"/>
      <c r="N883" s="232">
        <f t="shared" ref="N883" si="513">+N881+M883</f>
        <v>3</v>
      </c>
      <c r="O883" s="273">
        <v>228</v>
      </c>
      <c r="P883" s="119"/>
      <c r="Q883" s="5"/>
      <c r="R883" s="248">
        <f t="shared" ref="R883" si="514">+R881+Q883</f>
        <v>352</v>
      </c>
      <c r="S883" s="218">
        <f t="shared" ref="S883" si="515">+S881+Q883</f>
        <v>591</v>
      </c>
      <c r="T883" s="233">
        <f t="shared" ref="T883" si="516">+T881+O883-P883-Q883</f>
        <v>18947</v>
      </c>
      <c r="U883" s="250">
        <f t="shared" ref="U883" si="517">+G883</f>
        <v>44902</v>
      </c>
      <c r="V883" s="4">
        <f t="shared" ref="V883" si="518">+H883</f>
        <v>4</v>
      </c>
      <c r="W883" s="26">
        <f t="shared" ref="W883" si="519">+I883</f>
        <v>1858</v>
      </c>
      <c r="X883" s="233">
        <f t="shared" ref="X883" si="520">+X881+V883-J883</f>
        <v>877</v>
      </c>
      <c r="Y883" s="4">
        <f t="shared" ref="Y883" si="521">+O883</f>
        <v>228</v>
      </c>
      <c r="Z883" s="230">
        <f t="shared" ref="Z883" si="522">+Z881+Y883-P883-Q883</f>
        <v>18947</v>
      </c>
    </row>
    <row r="884" spans="1:26" ht="26" customHeight="1" x14ac:dyDescent="0.55000000000000004">
      <c r="A884">
        <f t="shared" si="345"/>
        <v>886</v>
      </c>
      <c r="B884" s="228"/>
      <c r="C884" s="44"/>
      <c r="D884" t="s">
        <v>438</v>
      </c>
      <c r="E884">
        <v>24</v>
      </c>
      <c r="F884">
        <f t="shared" si="346"/>
        <v>756</v>
      </c>
      <c r="G884" s="1">
        <v>44903</v>
      </c>
      <c r="H884" s="272">
        <v>2</v>
      </c>
      <c r="I884" s="227">
        <f t="shared" ref="I884" si="523">+I882+H884</f>
        <v>1892</v>
      </c>
      <c r="J884" s="119"/>
      <c r="K884" s="232">
        <f t="shared" ref="K884" si="524">+K882+J884</f>
        <v>977</v>
      </c>
      <c r="L884" s="232">
        <f t="shared" ref="L884" si="525">+L882+J884</f>
        <v>78</v>
      </c>
      <c r="M884" s="4"/>
      <c r="N884" s="232">
        <f t="shared" ref="N884" si="526">+N882+M884</f>
        <v>3</v>
      </c>
      <c r="O884" s="273">
        <v>48</v>
      </c>
      <c r="P884" s="119"/>
      <c r="Q884" s="5"/>
      <c r="R884" s="248">
        <f t="shared" ref="R884" si="527">+R882+Q884</f>
        <v>352</v>
      </c>
      <c r="S884" s="218">
        <f t="shared" ref="S884" si="528">+S882+Q884</f>
        <v>591</v>
      </c>
      <c r="T884" s="233">
        <f t="shared" ref="T884" si="529">+T882+O884-P884-Q884</f>
        <v>18809</v>
      </c>
      <c r="U884" s="250">
        <f t="shared" ref="U884" si="530">+G884</f>
        <v>44903</v>
      </c>
      <c r="V884" s="4">
        <f t="shared" ref="V884" si="531">+H884</f>
        <v>2</v>
      </c>
      <c r="W884" s="26">
        <f t="shared" ref="W884" si="532">+I884</f>
        <v>1892</v>
      </c>
      <c r="X884" s="233">
        <f t="shared" ref="X884" si="533">+X882+V884-J884</f>
        <v>911</v>
      </c>
      <c r="Y884" s="4">
        <f t="shared" ref="Y884" si="534">+O884</f>
        <v>48</v>
      </c>
      <c r="Z884" s="230">
        <f t="shared" ref="Z884" si="535">+Z882+Y884-P884-Q884</f>
        <v>18809</v>
      </c>
    </row>
    <row r="885" spans="1:26" ht="26" customHeight="1" x14ac:dyDescent="0.55000000000000004">
      <c r="A885">
        <f t="shared" si="345"/>
        <v>887</v>
      </c>
      <c r="B885" s="228"/>
      <c r="C885" s="44"/>
      <c r="D885" t="s">
        <v>439</v>
      </c>
      <c r="E885">
        <v>24</v>
      </c>
      <c r="F885">
        <f t="shared" si="346"/>
        <v>756</v>
      </c>
      <c r="G885" s="1">
        <v>44904</v>
      </c>
      <c r="H885" s="272">
        <v>0</v>
      </c>
      <c r="I885" s="227">
        <f t="shared" ref="I885" si="536">+I883+H885</f>
        <v>1858</v>
      </c>
      <c r="J885" s="119"/>
      <c r="K885" s="232">
        <f t="shared" ref="K885" si="537">+K883+J885</f>
        <v>977</v>
      </c>
      <c r="L885" s="232">
        <f t="shared" ref="L885" si="538">+L883+J885</f>
        <v>78</v>
      </c>
      <c r="M885" s="4"/>
      <c r="N885" s="232">
        <f t="shared" ref="N885" si="539">+N883+M885</f>
        <v>3</v>
      </c>
      <c r="O885" s="273">
        <v>21</v>
      </c>
      <c r="P885" s="119"/>
      <c r="Q885" s="5"/>
      <c r="R885" s="248">
        <f t="shared" ref="R885" si="540">+R883+Q885</f>
        <v>352</v>
      </c>
      <c r="S885" s="218">
        <f t="shared" ref="S885" si="541">+S883+Q885</f>
        <v>591</v>
      </c>
      <c r="T885" s="233">
        <f t="shared" ref="T885" si="542">+T883+O885-P885-Q885</f>
        <v>18968</v>
      </c>
      <c r="U885" s="250">
        <f t="shared" ref="U885" si="543">+G885</f>
        <v>44904</v>
      </c>
      <c r="V885" s="4">
        <f t="shared" ref="V885" si="544">+H885</f>
        <v>0</v>
      </c>
      <c r="W885" s="26">
        <f t="shared" ref="W885" si="545">+I885</f>
        <v>1858</v>
      </c>
      <c r="X885" s="233">
        <f t="shared" ref="X885" si="546">+X883+V885-J885</f>
        <v>877</v>
      </c>
      <c r="Y885" s="4">
        <f t="shared" ref="Y885" si="547">+O885</f>
        <v>21</v>
      </c>
      <c r="Z885" s="230">
        <f t="shared" ref="Z885" si="548">+Z883+Y885-P885-Q885</f>
        <v>18968</v>
      </c>
    </row>
    <row r="886" spans="1:26" ht="26" customHeight="1" x14ac:dyDescent="0.55000000000000004">
      <c r="A886">
        <f t="shared" si="345"/>
        <v>888</v>
      </c>
      <c r="B886" s="228"/>
      <c r="C886" s="44"/>
      <c r="D886" t="s">
        <v>440</v>
      </c>
      <c r="E886">
        <v>24</v>
      </c>
      <c r="F886">
        <f t="shared" si="346"/>
        <v>757</v>
      </c>
      <c r="G886" s="1">
        <v>44905</v>
      </c>
      <c r="H886" s="272">
        <v>0</v>
      </c>
      <c r="I886" s="227">
        <f t="shared" ref="I886" si="549">+I884+H886</f>
        <v>1892</v>
      </c>
      <c r="J886" s="119"/>
      <c r="K886" s="232">
        <f t="shared" ref="K886" si="550">+K884+J886</f>
        <v>977</v>
      </c>
      <c r="L886" s="232">
        <f t="shared" ref="L886" si="551">+L884+J886</f>
        <v>78</v>
      </c>
      <c r="M886" s="4"/>
      <c r="N886" s="232">
        <f t="shared" ref="N886" si="552">+N884+M886</f>
        <v>3</v>
      </c>
      <c r="O886" s="273">
        <v>10</v>
      </c>
      <c r="P886" s="119"/>
      <c r="Q886" s="5"/>
      <c r="R886" s="248">
        <f t="shared" ref="R886" si="553">+R884+Q886</f>
        <v>352</v>
      </c>
      <c r="S886" s="218">
        <f t="shared" ref="S886" si="554">+S884+Q886</f>
        <v>591</v>
      </c>
      <c r="T886" s="233">
        <f t="shared" ref="T886" si="555">+T884+O886-P886-Q886</f>
        <v>18819</v>
      </c>
      <c r="U886" s="250">
        <f t="shared" ref="U886" si="556">+G886</f>
        <v>44905</v>
      </c>
      <c r="V886" s="4">
        <f t="shared" ref="V886" si="557">+H886</f>
        <v>0</v>
      </c>
      <c r="W886" s="26">
        <f t="shared" ref="W886" si="558">+I886</f>
        <v>1892</v>
      </c>
      <c r="X886" s="233">
        <f t="shared" ref="X886" si="559">+X884+V886-J886</f>
        <v>911</v>
      </c>
      <c r="Y886" s="4">
        <f t="shared" ref="Y886" si="560">+O886</f>
        <v>10</v>
      </c>
      <c r="Z886" s="230">
        <f t="shared" ref="Z886" si="561">+Z884+Y886-P886-Q886</f>
        <v>18819</v>
      </c>
    </row>
    <row r="887" spans="1:26" ht="26" customHeight="1" x14ac:dyDescent="0.55000000000000004">
      <c r="A887">
        <f t="shared" si="345"/>
        <v>889</v>
      </c>
      <c r="B887" s="228"/>
      <c r="C887" s="44"/>
      <c r="D887" t="s">
        <v>441</v>
      </c>
      <c r="E887">
        <v>24</v>
      </c>
      <c r="F887">
        <f t="shared" si="346"/>
        <v>757</v>
      </c>
      <c r="G887" s="1">
        <v>44906</v>
      </c>
      <c r="H887" s="272">
        <v>0</v>
      </c>
      <c r="I887" s="227">
        <f t="shared" ref="I887" si="562">+I885+H887</f>
        <v>1858</v>
      </c>
      <c r="J887" s="119"/>
      <c r="K887" s="232">
        <f t="shared" ref="K887" si="563">+K885+J887</f>
        <v>977</v>
      </c>
      <c r="L887" s="232">
        <f t="shared" ref="L887" si="564">+L885+J887</f>
        <v>78</v>
      </c>
      <c r="M887" s="4"/>
      <c r="N887" s="232">
        <f t="shared" ref="N887" si="565">+N885+M887</f>
        <v>3</v>
      </c>
      <c r="O887" s="273">
        <v>3</v>
      </c>
      <c r="P887" s="119"/>
      <c r="Q887" s="5"/>
      <c r="R887" s="248">
        <f t="shared" ref="R887" si="566">+R885+Q887</f>
        <v>352</v>
      </c>
      <c r="S887" s="218">
        <f t="shared" ref="S887" si="567">+S885+Q887</f>
        <v>591</v>
      </c>
      <c r="T887" s="233">
        <f t="shared" ref="T887" si="568">+T885+O887-P887-Q887</f>
        <v>18971</v>
      </c>
      <c r="U887" s="250">
        <f t="shared" ref="U887" si="569">+G887</f>
        <v>44906</v>
      </c>
      <c r="V887" s="4">
        <f t="shared" ref="V887" si="570">+H887</f>
        <v>0</v>
      </c>
      <c r="W887" s="26">
        <f t="shared" ref="W887" si="571">+I887</f>
        <v>1858</v>
      </c>
      <c r="X887" s="233">
        <f t="shared" ref="X887" si="572">+X885+V887-J887</f>
        <v>877</v>
      </c>
      <c r="Y887" s="4">
        <f t="shared" ref="Y887" si="573">+O887</f>
        <v>3</v>
      </c>
      <c r="Z887" s="230">
        <f t="shared" ref="Z887" si="574">+Z885+Y887-P887-Q887</f>
        <v>18971</v>
      </c>
    </row>
    <row r="888" spans="1:26" ht="26" customHeight="1" x14ac:dyDescent="0.55000000000000004">
      <c r="A888">
        <f t="shared" si="345"/>
        <v>890</v>
      </c>
      <c r="B888" s="228"/>
      <c r="C888" s="44"/>
      <c r="D888" t="s">
        <v>442</v>
      </c>
      <c r="E888">
        <v>24</v>
      </c>
      <c r="F888">
        <f t="shared" si="346"/>
        <v>758</v>
      </c>
      <c r="G888" s="1">
        <v>44907</v>
      </c>
      <c r="H888" s="272">
        <v>0</v>
      </c>
      <c r="I888" s="227">
        <f t="shared" ref="I888" si="575">+I886+H888</f>
        <v>1892</v>
      </c>
      <c r="J888" s="119"/>
      <c r="K888" s="232">
        <f t="shared" ref="K888" si="576">+K886+J888</f>
        <v>977</v>
      </c>
      <c r="L888" s="232">
        <f t="shared" ref="L888" si="577">+L886+J888</f>
        <v>78</v>
      </c>
      <c r="M888" s="4"/>
      <c r="N888" s="232">
        <f t="shared" ref="N888" si="578">+N886+M888</f>
        <v>3</v>
      </c>
      <c r="O888" s="273">
        <v>4</v>
      </c>
      <c r="P888" s="119"/>
      <c r="Q888" s="5"/>
      <c r="R888" s="248">
        <f t="shared" ref="R888" si="579">+R886+Q888</f>
        <v>352</v>
      </c>
      <c r="S888" s="218">
        <f t="shared" ref="S888" si="580">+S886+Q888</f>
        <v>591</v>
      </c>
      <c r="T888" s="233">
        <f t="shared" ref="T888" si="581">+T886+O888-P888-Q888</f>
        <v>18823</v>
      </c>
      <c r="U888" s="250">
        <f t="shared" ref="U888" si="582">+G888</f>
        <v>44907</v>
      </c>
      <c r="V888" s="4">
        <f t="shared" ref="V888" si="583">+H888</f>
        <v>0</v>
      </c>
      <c r="W888" s="26">
        <f t="shared" ref="W888" si="584">+I888</f>
        <v>1892</v>
      </c>
      <c r="X888" s="233">
        <f t="shared" ref="X888" si="585">+X886+V888-J888</f>
        <v>911</v>
      </c>
      <c r="Y888" s="4">
        <f t="shared" ref="Y888" si="586">+O888</f>
        <v>4</v>
      </c>
      <c r="Z888" s="230">
        <f t="shared" ref="Z888" si="587">+Z886+Y888-P888-Q888</f>
        <v>18823</v>
      </c>
    </row>
    <row r="889" spans="1:26" ht="26" customHeight="1" x14ac:dyDescent="0.55000000000000004">
      <c r="A889">
        <f t="shared" si="345"/>
        <v>891</v>
      </c>
      <c r="B889" s="228"/>
      <c r="C889" s="44"/>
      <c r="D889" t="s">
        <v>443</v>
      </c>
      <c r="E889">
        <v>24</v>
      </c>
      <c r="F889">
        <f t="shared" si="346"/>
        <v>758</v>
      </c>
      <c r="G889" s="1">
        <v>44908</v>
      </c>
      <c r="H889" s="272">
        <v>0</v>
      </c>
      <c r="I889" s="227">
        <f t="shared" ref="I889" si="588">+I887+H889</f>
        <v>1858</v>
      </c>
      <c r="J889" s="119"/>
      <c r="K889" s="232">
        <f t="shared" ref="K889" si="589">+K887+J889</f>
        <v>977</v>
      </c>
      <c r="L889" s="232">
        <f t="shared" ref="L889" si="590">+L887+J889</f>
        <v>78</v>
      </c>
      <c r="M889" s="4"/>
      <c r="N889" s="232">
        <f t="shared" ref="N889" si="591">+N887+M889</f>
        <v>3</v>
      </c>
      <c r="O889" s="273"/>
      <c r="P889" s="119"/>
      <c r="Q889" s="5"/>
      <c r="R889" s="248">
        <f t="shared" ref="R889" si="592">+R887+Q889</f>
        <v>352</v>
      </c>
      <c r="S889" s="218">
        <f t="shared" ref="S889" si="593">+S887+Q889</f>
        <v>591</v>
      </c>
      <c r="T889" s="233">
        <f t="shared" ref="T889" si="594">+T887+O889-P889-Q889</f>
        <v>18971</v>
      </c>
      <c r="U889" s="250">
        <f t="shared" ref="U889" si="595">+G889</f>
        <v>44908</v>
      </c>
      <c r="V889" s="4">
        <f t="shared" ref="V889" si="596">+H889</f>
        <v>0</v>
      </c>
      <c r="W889" s="26">
        <f t="shared" ref="W889" si="597">+I889</f>
        <v>1858</v>
      </c>
      <c r="X889" s="233">
        <f t="shared" ref="X889" si="598">+X887+V889-J889</f>
        <v>877</v>
      </c>
      <c r="Y889" s="4">
        <f t="shared" ref="Y889" si="599">+O889</f>
        <v>0</v>
      </c>
      <c r="Z889" s="230">
        <f t="shared" ref="Z889" si="600">+Z887+Y889-P889-Q889</f>
        <v>18971</v>
      </c>
    </row>
    <row r="890" spans="1:26" ht="26" customHeight="1" x14ac:dyDescent="0.55000000000000004">
      <c r="A890">
        <f t="shared" si="345"/>
        <v>892</v>
      </c>
      <c r="B890" s="228"/>
      <c r="C890" s="44"/>
      <c r="D890" t="s">
        <v>445</v>
      </c>
      <c r="E890">
        <v>24</v>
      </c>
      <c r="F890">
        <f t="shared" si="346"/>
        <v>759</v>
      </c>
      <c r="G890" s="1">
        <v>44910</v>
      </c>
      <c r="H890" s="272">
        <v>0</v>
      </c>
      <c r="I890" s="227">
        <f t="shared" ref="I890" si="601">+I888+H890</f>
        <v>1892</v>
      </c>
      <c r="J890" s="119"/>
      <c r="K890" s="232">
        <f t="shared" ref="K890" si="602">+K888+J890</f>
        <v>977</v>
      </c>
      <c r="L890" s="232">
        <f t="shared" ref="L890" si="603">+L888+J890</f>
        <v>78</v>
      </c>
      <c r="M890" s="4"/>
      <c r="N890" s="232">
        <f t="shared" ref="N890" si="604">+N888+M890</f>
        <v>3</v>
      </c>
      <c r="O890" s="273"/>
      <c r="P890" s="119"/>
      <c r="Q890" s="5"/>
      <c r="R890" s="248">
        <f t="shared" ref="R890" si="605">+R888+Q890</f>
        <v>352</v>
      </c>
      <c r="S890" s="218">
        <f t="shared" ref="S890" si="606">+S888+Q890</f>
        <v>591</v>
      </c>
      <c r="T890" s="233">
        <f t="shared" ref="T890" si="607">+T888+O890-P890-Q890</f>
        <v>18823</v>
      </c>
      <c r="U890" s="250">
        <f t="shared" ref="U890" si="608">+G890</f>
        <v>44910</v>
      </c>
      <c r="V890" s="4">
        <f t="shared" ref="V890" si="609">+H890</f>
        <v>0</v>
      </c>
      <c r="W890" s="26">
        <f t="shared" ref="W890" si="610">+I890</f>
        <v>1892</v>
      </c>
      <c r="X890" s="233">
        <f t="shared" ref="X890" si="611">+X888+V890-J890</f>
        <v>911</v>
      </c>
      <c r="Y890" s="4">
        <f t="shared" ref="Y890" si="612">+O890</f>
        <v>0</v>
      </c>
      <c r="Z890" s="230">
        <f t="shared" ref="Z890" si="613">+Z888+Y890-P890-Q890</f>
        <v>18823</v>
      </c>
    </row>
    <row r="891" spans="1:26" ht="26" customHeight="1" x14ac:dyDescent="0.55000000000000004">
      <c r="A891">
        <f t="shared" si="345"/>
        <v>893</v>
      </c>
      <c r="B891" s="228"/>
      <c r="C891" s="44"/>
      <c r="D891" t="s">
        <v>445</v>
      </c>
      <c r="E891">
        <v>24</v>
      </c>
      <c r="F891">
        <f t="shared" si="346"/>
        <v>759</v>
      </c>
      <c r="G891" s="1">
        <v>44910</v>
      </c>
      <c r="H891" s="272">
        <v>0</v>
      </c>
      <c r="I891" s="227">
        <f t="shared" ref="I891" si="614">+I889+H891</f>
        <v>1858</v>
      </c>
      <c r="J891" s="119"/>
      <c r="K891" s="232">
        <f t="shared" ref="K891" si="615">+K889+J891</f>
        <v>977</v>
      </c>
      <c r="L891" s="232">
        <f t="shared" ref="L891" si="616">+L889+J891</f>
        <v>78</v>
      </c>
      <c r="M891" s="4"/>
      <c r="N891" s="232">
        <f t="shared" ref="N891" si="617">+N889+M891</f>
        <v>3</v>
      </c>
      <c r="O891" s="273"/>
      <c r="P891" s="119"/>
      <c r="Q891" s="5"/>
      <c r="R891" s="248">
        <f t="shared" ref="R891" si="618">+R889+Q891</f>
        <v>352</v>
      </c>
      <c r="S891" s="218">
        <f t="shared" ref="S891" si="619">+S889+Q891</f>
        <v>591</v>
      </c>
      <c r="T891" s="233">
        <f t="shared" ref="T891" si="620">+T889+O891-P891-Q891</f>
        <v>18971</v>
      </c>
      <c r="U891" s="250">
        <f t="shared" ref="U891" si="621">+G891</f>
        <v>44910</v>
      </c>
      <c r="V891" s="4">
        <f t="shared" ref="V891" si="622">+H891</f>
        <v>0</v>
      </c>
      <c r="W891" s="26">
        <f t="shared" ref="W891" si="623">+I891</f>
        <v>1858</v>
      </c>
      <c r="X891" s="233">
        <f t="shared" ref="X891" si="624">+X889+V891-J891</f>
        <v>877</v>
      </c>
      <c r="Y891" s="4">
        <f t="shared" ref="Y891" si="625">+O891</f>
        <v>0</v>
      </c>
      <c r="Z891" s="230">
        <f t="shared" ref="Z891" si="626">+Z889+Y891-P891-Q891</f>
        <v>18971</v>
      </c>
    </row>
    <row r="892" spans="1:26" ht="26" customHeight="1" x14ac:dyDescent="0.55000000000000004">
      <c r="A892">
        <f t="shared" si="345"/>
        <v>894</v>
      </c>
      <c r="B892" s="228"/>
      <c r="C892" s="44"/>
      <c r="D892" t="s">
        <v>446</v>
      </c>
      <c r="E892">
        <v>24</v>
      </c>
      <c r="F892">
        <f t="shared" si="346"/>
        <v>760</v>
      </c>
      <c r="G892" s="1">
        <v>44911</v>
      </c>
      <c r="H892" s="272">
        <v>0</v>
      </c>
      <c r="I892" s="227">
        <f t="shared" ref="I892" si="627">+I890+H892</f>
        <v>1892</v>
      </c>
      <c r="J892" s="119"/>
      <c r="K892" s="232">
        <f t="shared" ref="K892" si="628">+K890+J892</f>
        <v>977</v>
      </c>
      <c r="L892" s="232">
        <f t="shared" ref="L892" si="629">+L890+J892</f>
        <v>78</v>
      </c>
      <c r="M892" s="4"/>
      <c r="N892" s="232">
        <f t="shared" ref="N892" si="630">+N890+M892</f>
        <v>3</v>
      </c>
      <c r="O892" s="273"/>
      <c r="P892" s="119"/>
      <c r="Q892" s="5"/>
      <c r="R892" s="248">
        <f t="shared" ref="R892" si="631">+R890+Q892</f>
        <v>352</v>
      </c>
      <c r="S892" s="218">
        <f t="shared" ref="S892" si="632">+S890+Q892</f>
        <v>591</v>
      </c>
      <c r="T892" s="233">
        <f t="shared" ref="T892" si="633">+T890+O892-P892-Q892</f>
        <v>18823</v>
      </c>
      <c r="U892" s="250">
        <f t="shared" ref="U892" si="634">+G892</f>
        <v>44911</v>
      </c>
      <c r="V892" s="4">
        <f t="shared" ref="V892" si="635">+H892</f>
        <v>0</v>
      </c>
      <c r="W892" s="26">
        <f t="shared" ref="W892" si="636">+I892</f>
        <v>1892</v>
      </c>
      <c r="X892" s="233">
        <f t="shared" ref="X892" si="637">+X890+V892-J892</f>
        <v>911</v>
      </c>
      <c r="Y892" s="4">
        <f t="shared" ref="Y892" si="638">+O892</f>
        <v>0</v>
      </c>
      <c r="Z892" s="230">
        <f t="shared" ref="Z892" si="639">+Z890+Y892-P892-Q892</f>
        <v>18823</v>
      </c>
    </row>
    <row r="893" spans="1:26" ht="26" customHeight="1" x14ac:dyDescent="0.55000000000000004">
      <c r="A893">
        <f t="shared" si="345"/>
        <v>895</v>
      </c>
      <c r="B893" s="228"/>
      <c r="C893" s="44"/>
      <c r="D893" t="s">
        <v>447</v>
      </c>
      <c r="E893">
        <v>24</v>
      </c>
      <c r="F893">
        <f t="shared" si="346"/>
        <v>760</v>
      </c>
      <c r="G893" s="1">
        <v>44912</v>
      </c>
      <c r="H893" s="272">
        <v>0</v>
      </c>
      <c r="I893" s="227">
        <f t="shared" ref="I893" si="640">+I891+H893</f>
        <v>1858</v>
      </c>
      <c r="J893" s="119"/>
      <c r="K893" s="232">
        <f t="shared" ref="K893" si="641">+K891+J893</f>
        <v>977</v>
      </c>
      <c r="L893" s="232">
        <f t="shared" ref="L893" si="642">+L891+J893</f>
        <v>78</v>
      </c>
      <c r="M893" s="4"/>
      <c r="N893" s="232">
        <f t="shared" ref="N893" si="643">+N891+M893</f>
        <v>3</v>
      </c>
      <c r="O893" s="273"/>
      <c r="P893" s="119"/>
      <c r="Q893" s="5"/>
      <c r="R893" s="248">
        <f t="shared" ref="R893" si="644">+R891+Q893</f>
        <v>352</v>
      </c>
      <c r="S893" s="218">
        <f t="shared" ref="S893" si="645">+S891+Q893</f>
        <v>591</v>
      </c>
      <c r="T893" s="233">
        <f t="shared" ref="T893" si="646">+T891+O893-P893-Q893</f>
        <v>18971</v>
      </c>
      <c r="U893" s="250">
        <f t="shared" ref="U893" si="647">+G893</f>
        <v>44912</v>
      </c>
      <c r="V893" s="4">
        <f t="shared" ref="V893" si="648">+H893</f>
        <v>0</v>
      </c>
      <c r="W893" s="26">
        <f t="shared" ref="W893" si="649">+I893</f>
        <v>1858</v>
      </c>
      <c r="X893" s="233">
        <f t="shared" ref="X893" si="650">+X891+V893-J893</f>
        <v>877</v>
      </c>
      <c r="Y893" s="4">
        <f t="shared" ref="Y893" si="651">+O893</f>
        <v>0</v>
      </c>
      <c r="Z893" s="230">
        <f t="shared" ref="Z893" si="652">+Z891+Y893-P893-Q893</f>
        <v>18971</v>
      </c>
    </row>
    <row r="894" spans="1:26" ht="26.5" customHeight="1" x14ac:dyDescent="0.55000000000000004">
      <c r="A894">
        <f t="shared" si="345"/>
        <v>896</v>
      </c>
      <c r="B894" s="228"/>
      <c r="C894" s="44"/>
      <c r="D894" t="s">
        <v>448</v>
      </c>
      <c r="E894">
        <v>24</v>
      </c>
      <c r="F894">
        <f t="shared" si="346"/>
        <v>761</v>
      </c>
      <c r="G894" s="1">
        <v>44913</v>
      </c>
      <c r="H894" s="272">
        <v>0</v>
      </c>
      <c r="I894" s="227">
        <f t="shared" ref="I894" si="653">+I892+H894</f>
        <v>1892</v>
      </c>
      <c r="J894" s="119"/>
      <c r="K894" s="232">
        <f t="shared" ref="K894" si="654">+K892+J894</f>
        <v>977</v>
      </c>
      <c r="L894" s="232">
        <f t="shared" ref="L894" si="655">+L892+J894</f>
        <v>78</v>
      </c>
      <c r="M894" s="4"/>
      <c r="N894" s="232">
        <f t="shared" ref="N894" si="656">+N892+M894</f>
        <v>3</v>
      </c>
      <c r="O894" s="273"/>
      <c r="P894" s="119"/>
      <c r="Q894" s="5"/>
      <c r="R894" s="248">
        <f t="shared" ref="R894" si="657">+R892+Q894</f>
        <v>352</v>
      </c>
      <c r="S894" s="218">
        <f t="shared" ref="S894" si="658">+S892+Q894</f>
        <v>591</v>
      </c>
      <c r="T894" s="233">
        <f t="shared" ref="T894" si="659">+T892+O894-P894-Q894</f>
        <v>18823</v>
      </c>
      <c r="U894" s="250">
        <f t="shared" ref="U894" si="660">+G894</f>
        <v>44913</v>
      </c>
      <c r="V894" s="4">
        <f t="shared" ref="V894" si="661">+H894</f>
        <v>0</v>
      </c>
      <c r="W894" s="26">
        <f t="shared" ref="W894" si="662">+I894</f>
        <v>1892</v>
      </c>
      <c r="X894" s="233">
        <f t="shared" ref="X894" si="663">+X892+V894-J894</f>
        <v>911</v>
      </c>
      <c r="Y894" s="4">
        <f t="shared" ref="Y894" si="664">+O894</f>
        <v>0</v>
      </c>
      <c r="Z894" s="230">
        <f t="shared" ref="Z894" si="665">+Z892+Y894-P894-Q894</f>
        <v>18823</v>
      </c>
    </row>
    <row r="895" spans="1:26" ht="26.5" customHeight="1" x14ac:dyDescent="0.55000000000000004">
      <c r="A895">
        <f t="shared" si="345"/>
        <v>897</v>
      </c>
      <c r="B895" s="228"/>
      <c r="C895" s="44"/>
      <c r="D895" t="s">
        <v>449</v>
      </c>
      <c r="E895">
        <v>24</v>
      </c>
      <c r="F895">
        <f t="shared" si="346"/>
        <v>761</v>
      </c>
      <c r="G895" s="1">
        <v>44914</v>
      </c>
      <c r="H895" s="272">
        <v>0</v>
      </c>
      <c r="I895" s="227">
        <f t="shared" ref="I895" si="666">+I893+H895</f>
        <v>1858</v>
      </c>
      <c r="J895" s="119"/>
      <c r="K895" s="232">
        <f t="shared" ref="K895" si="667">+K893+J895</f>
        <v>977</v>
      </c>
      <c r="L895" s="232">
        <f t="shared" ref="L895" si="668">+L893+J895</f>
        <v>78</v>
      </c>
      <c r="M895" s="4"/>
      <c r="N895" s="232">
        <f t="shared" ref="N895" si="669">+N893+M895</f>
        <v>3</v>
      </c>
      <c r="O895" s="273"/>
      <c r="P895" s="119"/>
      <c r="Q895" s="5"/>
      <c r="R895" s="248">
        <f t="shared" ref="R895" si="670">+R893+Q895</f>
        <v>352</v>
      </c>
      <c r="S895" s="218">
        <f t="shared" ref="S895" si="671">+S893+Q895</f>
        <v>591</v>
      </c>
      <c r="T895" s="233">
        <f t="shared" ref="T895" si="672">+T893+O895-P895-Q895</f>
        <v>18971</v>
      </c>
      <c r="U895" s="250">
        <f t="shared" ref="U895" si="673">+G895</f>
        <v>44914</v>
      </c>
      <c r="V895" s="4">
        <f t="shared" ref="V895" si="674">+H895</f>
        <v>0</v>
      </c>
      <c r="W895" s="26">
        <f t="shared" ref="W895" si="675">+I895</f>
        <v>1858</v>
      </c>
      <c r="X895" s="233">
        <f t="shared" ref="X895" si="676">+X893+V895-J895</f>
        <v>877</v>
      </c>
      <c r="Y895" s="4">
        <f t="shared" ref="Y895" si="677">+O895</f>
        <v>0</v>
      </c>
      <c r="Z895" s="230">
        <f t="shared" ref="Z895" si="678">+Z893+Y895-P895-Q895</f>
        <v>18971</v>
      </c>
    </row>
    <row r="896" spans="1:26" ht="26.5" customHeight="1" x14ac:dyDescent="0.55000000000000004">
      <c r="A896">
        <f t="shared" si="345"/>
        <v>898</v>
      </c>
      <c r="B896" s="228"/>
      <c r="C896" s="44"/>
      <c r="D896" t="s">
        <v>450</v>
      </c>
      <c r="E896">
        <v>24</v>
      </c>
      <c r="F896">
        <f t="shared" si="346"/>
        <v>762</v>
      </c>
      <c r="G896" s="1">
        <v>44915</v>
      </c>
      <c r="H896" s="272">
        <v>0</v>
      </c>
      <c r="I896" s="227">
        <f t="shared" ref="I896" si="679">+I894+H896</f>
        <v>1892</v>
      </c>
      <c r="J896" s="119"/>
      <c r="K896" s="232">
        <f t="shared" ref="K896" si="680">+K894+J896</f>
        <v>977</v>
      </c>
      <c r="L896" s="232">
        <f t="shared" ref="L896" si="681">+L894+J896</f>
        <v>78</v>
      </c>
      <c r="M896" s="4"/>
      <c r="N896" s="232">
        <f t="shared" ref="N896" si="682">+N894+M896</f>
        <v>3</v>
      </c>
      <c r="O896" s="273"/>
      <c r="P896" s="119"/>
      <c r="Q896" s="5"/>
      <c r="R896" s="248">
        <f t="shared" ref="R896" si="683">+R894+Q896</f>
        <v>352</v>
      </c>
      <c r="S896" s="218">
        <f t="shared" ref="S896" si="684">+S894+Q896</f>
        <v>591</v>
      </c>
      <c r="T896" s="233">
        <f t="shared" ref="T896" si="685">+T894+O896-P896-Q896</f>
        <v>18823</v>
      </c>
      <c r="U896" s="250">
        <f t="shared" ref="U896" si="686">+G896</f>
        <v>44915</v>
      </c>
      <c r="V896" s="4">
        <f t="shared" ref="V896" si="687">+H896</f>
        <v>0</v>
      </c>
      <c r="W896" s="26">
        <f t="shared" ref="W896" si="688">+I896</f>
        <v>1892</v>
      </c>
      <c r="X896" s="233">
        <f t="shared" ref="X896" si="689">+X894+V896-J896</f>
        <v>911</v>
      </c>
      <c r="Y896" s="4">
        <f t="shared" ref="Y896" si="690">+O896</f>
        <v>0</v>
      </c>
      <c r="Z896" s="230">
        <f t="shared" ref="Z896" si="691">+Z894+Y896-P896-Q896</f>
        <v>18823</v>
      </c>
    </row>
    <row r="897" spans="1:26" ht="26.5" customHeight="1" x14ac:dyDescent="0.55000000000000004">
      <c r="A897">
        <f t="shared" si="345"/>
        <v>899</v>
      </c>
      <c r="B897" s="228"/>
      <c r="C897" s="44"/>
      <c r="D897" t="s">
        <v>451</v>
      </c>
      <c r="E897">
        <v>24</v>
      </c>
      <c r="F897">
        <f t="shared" si="346"/>
        <v>762</v>
      </c>
      <c r="G897" s="1">
        <v>44916</v>
      </c>
      <c r="H897" s="272">
        <v>0</v>
      </c>
      <c r="I897" s="227">
        <f t="shared" ref="I897" si="692">+I895+H897</f>
        <v>1858</v>
      </c>
      <c r="J897" s="119"/>
      <c r="K897" s="232">
        <f t="shared" ref="K897" si="693">+K895+J897</f>
        <v>977</v>
      </c>
      <c r="L897" s="232">
        <f t="shared" ref="L897" si="694">+L895+J897</f>
        <v>78</v>
      </c>
      <c r="M897" s="4"/>
      <c r="N897" s="232">
        <f t="shared" ref="N897" si="695">+N895+M897</f>
        <v>3</v>
      </c>
      <c r="O897" s="273"/>
      <c r="P897" s="119"/>
      <c r="Q897" s="5"/>
      <c r="R897" s="248">
        <f t="shared" ref="R897" si="696">+R895+Q897</f>
        <v>352</v>
      </c>
      <c r="S897" s="218">
        <f t="shared" ref="S897" si="697">+S895+Q897</f>
        <v>591</v>
      </c>
      <c r="T897" s="233">
        <f t="shared" ref="T897" si="698">+T895+O897-P897-Q897</f>
        <v>18971</v>
      </c>
      <c r="U897" s="250">
        <f t="shared" ref="U897" si="699">+G897</f>
        <v>44916</v>
      </c>
      <c r="V897" s="4">
        <f t="shared" ref="V897" si="700">+H897</f>
        <v>0</v>
      </c>
      <c r="W897" s="26">
        <f t="shared" ref="W897" si="701">+I897</f>
        <v>1858</v>
      </c>
      <c r="X897" s="233">
        <f t="shared" ref="X897" si="702">+X895+V897-J897</f>
        <v>877</v>
      </c>
      <c r="Y897" s="4">
        <f t="shared" ref="Y897" si="703">+O897</f>
        <v>0</v>
      </c>
      <c r="Z897" s="230">
        <f t="shared" ref="Z897" si="704">+Z895+Y897-P897-Q897</f>
        <v>18971</v>
      </c>
    </row>
    <row r="898" spans="1:26" ht="26.5" customHeight="1" x14ac:dyDescent="0.55000000000000004">
      <c r="A898">
        <f t="shared" si="345"/>
        <v>900</v>
      </c>
      <c r="B898" s="228"/>
      <c r="C898" s="44"/>
      <c r="D898" t="s">
        <v>452</v>
      </c>
      <c r="E898">
        <v>24</v>
      </c>
      <c r="F898">
        <f t="shared" si="346"/>
        <v>763</v>
      </c>
      <c r="G898" s="1">
        <v>44917</v>
      </c>
      <c r="H898" s="272">
        <v>0</v>
      </c>
      <c r="I898" s="227">
        <f t="shared" ref="I898" si="705">+I896+H898</f>
        <v>1892</v>
      </c>
      <c r="J898" s="119"/>
      <c r="K898" s="232">
        <f t="shared" ref="K898" si="706">+K896+J898</f>
        <v>977</v>
      </c>
      <c r="L898" s="232">
        <f t="shared" ref="L898" si="707">+L896+J898</f>
        <v>78</v>
      </c>
      <c r="M898" s="4"/>
      <c r="N898" s="232">
        <f t="shared" ref="N898" si="708">+N896+M898</f>
        <v>3</v>
      </c>
      <c r="O898" s="273"/>
      <c r="P898" s="119"/>
      <c r="Q898" s="5"/>
      <c r="R898" s="248">
        <f t="shared" ref="R898" si="709">+R896+Q898</f>
        <v>352</v>
      </c>
      <c r="S898" s="218">
        <f t="shared" ref="S898" si="710">+S896+Q898</f>
        <v>591</v>
      </c>
      <c r="T898" s="233">
        <f t="shared" ref="T898" si="711">+T896+O898-P898-Q898</f>
        <v>18823</v>
      </c>
      <c r="U898" s="250">
        <f t="shared" ref="U898" si="712">+G898</f>
        <v>44917</v>
      </c>
      <c r="V898" s="4">
        <f t="shared" ref="V898" si="713">+H898</f>
        <v>0</v>
      </c>
      <c r="W898" s="26">
        <f t="shared" ref="W898" si="714">+I898</f>
        <v>1892</v>
      </c>
      <c r="X898" s="233">
        <f t="shared" ref="X898" si="715">+X896+V898-J898</f>
        <v>911</v>
      </c>
      <c r="Y898" s="4">
        <f t="shared" ref="Y898" si="716">+O898</f>
        <v>0</v>
      </c>
      <c r="Z898" s="230">
        <f t="shared" ref="Z898" si="717">+Z896+Y898-P898-Q898</f>
        <v>18823</v>
      </c>
    </row>
    <row r="899" spans="1:26" ht="26.5" customHeight="1" x14ac:dyDescent="0.55000000000000004">
      <c r="A899">
        <f t="shared" si="345"/>
        <v>901</v>
      </c>
      <c r="B899" s="228"/>
      <c r="C899" s="44"/>
      <c r="D899" t="s">
        <v>453</v>
      </c>
      <c r="E899">
        <v>24</v>
      </c>
      <c r="F899">
        <f t="shared" si="346"/>
        <v>763</v>
      </c>
      <c r="G899" s="1">
        <v>44918</v>
      </c>
      <c r="H899" s="272">
        <v>0</v>
      </c>
      <c r="I899" s="227">
        <f t="shared" ref="I899" si="718">+I897+H899</f>
        <v>1858</v>
      </c>
      <c r="J899" s="119"/>
      <c r="K899" s="232">
        <f t="shared" ref="K899" si="719">+K897+J899</f>
        <v>977</v>
      </c>
      <c r="L899" s="232">
        <f t="shared" ref="L899" si="720">+L897+J899</f>
        <v>78</v>
      </c>
      <c r="M899" s="4"/>
      <c r="N899" s="232">
        <f t="shared" ref="N899" si="721">+N897+M899</f>
        <v>3</v>
      </c>
      <c r="O899" s="273"/>
      <c r="P899" s="119"/>
      <c r="Q899" s="5"/>
      <c r="R899" s="248">
        <f t="shared" ref="R899" si="722">+R897+Q899</f>
        <v>352</v>
      </c>
      <c r="S899" s="218">
        <f t="shared" ref="S899" si="723">+S897+Q899</f>
        <v>591</v>
      </c>
      <c r="T899" s="233">
        <f t="shared" ref="T899" si="724">+T897+O899-P899-Q899</f>
        <v>18971</v>
      </c>
      <c r="U899" s="250">
        <f t="shared" ref="U899" si="725">+G899</f>
        <v>44918</v>
      </c>
      <c r="V899" s="4">
        <f t="shared" ref="V899" si="726">+H899</f>
        <v>0</v>
      </c>
      <c r="W899" s="26">
        <f t="shared" ref="W899" si="727">+I899</f>
        <v>1858</v>
      </c>
      <c r="X899" s="233">
        <f t="shared" ref="X899" si="728">+X897+V899-J899</f>
        <v>877</v>
      </c>
      <c r="Y899" s="4">
        <f t="shared" ref="Y899" si="729">+O899</f>
        <v>0</v>
      </c>
      <c r="Z899" s="230">
        <f t="shared" ref="Z899" si="730">+Z897+Y899-P899-Q899</f>
        <v>18971</v>
      </c>
    </row>
    <row r="900" spans="1:26" ht="26" customHeight="1" x14ac:dyDescent="0.55000000000000004">
      <c r="B900" s="228"/>
      <c r="C900" s="44"/>
      <c r="G900" s="1"/>
      <c r="H900" s="272"/>
      <c r="I900" s="227"/>
      <c r="J900" s="119"/>
      <c r="K900" s="232"/>
      <c r="L900" s="232"/>
      <c r="M900" s="4"/>
      <c r="N900" s="232"/>
      <c r="O900" s="273"/>
      <c r="P900" s="119"/>
      <c r="Q900" s="5"/>
      <c r="R900" s="248"/>
      <c r="S900" s="218"/>
      <c r="T900" s="233"/>
      <c r="U900" s="250"/>
      <c r="V900" s="4"/>
      <c r="W900" s="26"/>
      <c r="X900" s="233"/>
      <c r="Y900" s="4"/>
      <c r="Z900" s="230"/>
    </row>
    <row r="901" spans="1:26" ht="26" customHeight="1" x14ac:dyDescent="0.55000000000000004">
      <c r="B901" s="228"/>
      <c r="C901" s="44"/>
      <c r="G901" s="1"/>
      <c r="H901" s="272"/>
      <c r="I901" s="227"/>
      <c r="J901" s="119"/>
      <c r="K901" s="232"/>
      <c r="L901" s="232"/>
      <c r="M901" s="4"/>
      <c r="N901" s="232"/>
      <c r="O901" s="273"/>
      <c r="P901" s="119"/>
      <c r="Q901" s="5"/>
      <c r="R901" s="248"/>
      <c r="S901" s="218"/>
      <c r="T901" s="233"/>
      <c r="U901" s="250"/>
      <c r="V901" s="4"/>
      <c r="W901" s="26"/>
      <c r="X901" s="233"/>
      <c r="Y901" s="4"/>
      <c r="Z901" s="230"/>
    </row>
    <row r="902" spans="1:26" ht="26" customHeight="1" x14ac:dyDescent="0.55000000000000004">
      <c r="B902" s="228"/>
      <c r="C902" s="44"/>
      <c r="G902" s="1"/>
      <c r="H902" s="272"/>
      <c r="I902" s="227"/>
      <c r="J902" s="119"/>
      <c r="K902" s="232"/>
      <c r="L902" s="232"/>
      <c r="M902" s="4"/>
      <c r="N902" s="232"/>
      <c r="O902" s="273"/>
      <c r="P902" s="119"/>
      <c r="Q902" s="5"/>
      <c r="R902" s="248"/>
      <c r="S902" s="218"/>
      <c r="T902" s="233"/>
      <c r="U902" s="250"/>
      <c r="V902" s="4"/>
      <c r="W902" s="26"/>
      <c r="X902" s="233"/>
      <c r="Y902" s="4"/>
      <c r="Z902" s="230"/>
    </row>
    <row r="903" spans="1:26" ht="24" customHeight="1" x14ac:dyDescent="0.55000000000000004">
      <c r="B903" s="228"/>
      <c r="C903" s="44"/>
      <c r="G903" s="1"/>
      <c r="H903" s="119"/>
      <c r="I903" s="227"/>
      <c r="J903" s="119"/>
      <c r="K903" s="232"/>
      <c r="L903" s="271"/>
      <c r="M903" s="4"/>
      <c r="N903" s="232"/>
      <c r="O903" s="119"/>
      <c r="P903" s="119"/>
      <c r="Q903" s="5"/>
      <c r="R903" s="248"/>
      <c r="S903" s="218"/>
      <c r="T903" s="233"/>
      <c r="U903" s="250"/>
      <c r="V903" s="4"/>
      <c r="W903" s="26"/>
      <c r="X903" s="233"/>
      <c r="Y903" s="4"/>
      <c r="Z903" s="230"/>
    </row>
    <row r="904" spans="1:26" ht="24" customHeight="1" x14ac:dyDescent="0.55000000000000004">
      <c r="B904" s="228"/>
      <c r="C904" s="44"/>
      <c r="G904" s="1"/>
      <c r="H904" s="119"/>
      <c r="I904" s="227"/>
      <c r="J904" s="119"/>
      <c r="K904" s="232"/>
      <c r="L904" s="271"/>
      <c r="M904" s="4"/>
      <c r="N904" s="232"/>
      <c r="O904" s="119"/>
      <c r="P904" s="119"/>
      <c r="Q904" s="5"/>
      <c r="R904" s="248"/>
      <c r="S904" s="218"/>
      <c r="T904" s="233"/>
      <c r="U904" s="250"/>
      <c r="V904" s="4"/>
      <c r="W904" s="26"/>
      <c r="X904" s="233"/>
      <c r="Y904" s="4"/>
      <c r="Z904" s="230"/>
    </row>
    <row r="905" spans="1:26" x14ac:dyDescent="0.55000000000000004">
      <c r="B905" s="228"/>
      <c r="C905" s="44"/>
      <c r="G905" s="1"/>
      <c r="H905" s="44"/>
      <c r="J905" s="44"/>
      <c r="K905" s="256"/>
      <c r="L905" s="256"/>
      <c r="N905" s="256"/>
      <c r="O905" s="44"/>
      <c r="Q905" s="34"/>
      <c r="R905" s="257"/>
      <c r="S905" s="34"/>
      <c r="T905" s="44"/>
      <c r="U905" s="1"/>
    </row>
    <row r="906"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6" t="s">
        <v>2</v>
      </c>
      <c r="C4" s="356"/>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6" t="s">
        <v>38</v>
      </c>
      <c r="CI4" s="356"/>
      <c r="CJ4" s="356"/>
      <c r="CK4" s="356"/>
      <c r="CL4" s="356"/>
    </row>
    <row r="5" spans="2:90" x14ac:dyDescent="0.55000000000000004">
      <c r="B5" t="s">
        <v>3</v>
      </c>
      <c r="C5" t="s">
        <v>1</v>
      </c>
      <c r="D5" s="356" t="s">
        <v>4</v>
      </c>
      <c r="E5" s="356"/>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2022-12-24T04:52:49Z</dcterms:modified>
</cp:coreProperties>
</file>