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親唐人\"/>
    </mc:Choice>
  </mc:AlternateContent>
  <xr:revisionPtr revIDLastSave="0" documentId="13_ncr:1_{827E7313-9086-459E-A4C5-D32360EBC354}" xr6:coauthVersionLast="47" xr6:coauthVersionMax="47" xr10:uidLastSave="{00000000-0000-0000-0000-000000000000}"/>
  <bookViews>
    <workbookView xWindow="-110" yWindow="-110" windowWidth="19420" windowHeight="9800" tabRatio="735" firstSheet="1"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99" i="2" l="1"/>
  <c r="AE1099" i="2"/>
  <c r="AB1099" i="2"/>
  <c r="AA1099" i="2"/>
  <c r="Z1099" i="2"/>
  <c r="Y1099" i="2"/>
  <c r="X1099" i="2"/>
  <c r="W1099" i="2"/>
  <c r="I1099" i="2"/>
  <c r="H1099" i="2"/>
  <c r="P1099" i="2"/>
  <c r="O1099" i="2"/>
  <c r="M1099" i="2"/>
  <c r="K1099" i="2"/>
  <c r="Z1098" i="5"/>
  <c r="Y1098" i="5"/>
  <c r="CU1098" i="5"/>
  <c r="CT1098" i="5"/>
  <c r="CS1098" i="5"/>
  <c r="CR1098" i="5"/>
  <c r="CQ1098" i="5"/>
  <c r="CP1098" i="5"/>
  <c r="CO1098" i="5"/>
  <c r="CN1098" i="5"/>
  <c r="CM1098" i="5"/>
  <c r="CL1098" i="5"/>
  <c r="CK1098" i="5"/>
  <c r="CJ1098" i="5"/>
  <c r="CI1098" i="5"/>
  <c r="CH1098" i="5"/>
  <c r="CG1098" i="5"/>
  <c r="CF1098" i="5"/>
  <c r="CE1098" i="5"/>
  <c r="CD1098" i="5"/>
  <c r="CC1098" i="5"/>
  <c r="CB1098" i="5"/>
  <c r="CA1098" i="5"/>
  <c r="BZ1098" i="5"/>
  <c r="BY1098" i="5"/>
  <c r="BX1098" i="5"/>
  <c r="BW1098" i="5"/>
  <c r="BV1098" i="5"/>
  <c r="BT1098" i="5"/>
  <c r="BS1098" i="5"/>
  <c r="BR1098" i="5"/>
  <c r="BQ1098" i="5"/>
  <c r="BP1098" i="5"/>
  <c r="BO1098" i="5"/>
  <c r="BM1098" i="5"/>
  <c r="BK1098" i="5" s="1"/>
  <c r="BL1098" i="5"/>
  <c r="BI1098" i="5"/>
  <c r="BG1098" i="5" s="1"/>
  <c r="BH1098" i="5"/>
  <c r="BF1098" i="5"/>
  <c r="BE1098" i="5"/>
  <c r="BJ1098" i="5" s="1"/>
  <c r="BN1098" i="5" s="1"/>
  <c r="BD1098" i="5"/>
  <c r="BC1098" i="5"/>
  <c r="BA1098" i="5"/>
  <c r="AZ1098" i="5"/>
  <c r="AX1098" i="5"/>
  <c r="AW1098" i="5"/>
  <c r="AC1098" i="5"/>
  <c r="AB1098" i="5"/>
  <c r="AA1098" i="5"/>
  <c r="AU1098" i="5"/>
  <c r="AS1098" i="5"/>
  <c r="AQ1098" i="5"/>
  <c r="AO1098" i="5"/>
  <c r="AM1098" i="5"/>
  <c r="AK1098" i="5"/>
  <c r="AI1098" i="5"/>
  <c r="AG1098" i="5"/>
  <c r="AD1098" i="5"/>
  <c r="AE1098" i="5" s="1"/>
  <c r="C1098" i="5"/>
  <c r="D1098" i="5" s="1"/>
  <c r="AK861" i="7"/>
  <c r="AJ861" i="7"/>
  <c r="AH861" i="7"/>
  <c r="J861" i="7"/>
  <c r="B861" i="7" s="1"/>
  <c r="AL861" i="7" s="1"/>
  <c r="AI861" i="7" s="1"/>
  <c r="Y903" i="6"/>
  <c r="Z903" i="6" s="1"/>
  <c r="V903" i="6"/>
  <c r="X903" i="6" s="1"/>
  <c r="U903" i="6"/>
  <c r="T903" i="6"/>
  <c r="S903" i="6"/>
  <c r="R903" i="6"/>
  <c r="N903" i="6"/>
  <c r="L903" i="6"/>
  <c r="K903" i="6"/>
  <c r="I903" i="6"/>
  <c r="W903" i="6" s="1"/>
  <c r="F903" i="6"/>
  <c r="A903" i="6"/>
  <c r="CR1097" i="5"/>
  <c r="CL1097" i="5"/>
  <c r="CJ1097" i="5"/>
  <c r="CI1097" i="5"/>
  <c r="CF1097" i="5"/>
  <c r="CE1097" i="5"/>
  <c r="CD1097" i="5"/>
  <c r="CC1097" i="5"/>
  <c r="CB1097" i="5"/>
  <c r="CA1097" i="5"/>
  <c r="BZ1097" i="5"/>
  <c r="BY1097" i="5"/>
  <c r="BX1097" i="5"/>
  <c r="BT1097" i="5"/>
  <c r="BS1097" i="5"/>
  <c r="BR1097" i="5"/>
  <c r="BQ1097" i="5"/>
  <c r="BM1097" i="5"/>
  <c r="BK1097" i="5" s="1"/>
  <c r="BL1097" i="5"/>
  <c r="BH1097" i="5"/>
  <c r="BF1097" i="5"/>
  <c r="BE1097" i="5"/>
  <c r="BJ1097" i="5" s="1"/>
  <c r="BN1097" i="5" s="1"/>
  <c r="AX1097" i="5"/>
  <c r="Z1097" i="5"/>
  <c r="CP1097" i="5" s="1"/>
  <c r="W1098" i="2"/>
  <c r="X1098" i="2"/>
  <c r="Z1098" i="2"/>
  <c r="AA1098" i="2"/>
  <c r="AE1098" i="2"/>
  <c r="AF1098" i="2"/>
  <c r="P1098" i="2"/>
  <c r="AA1097" i="5"/>
  <c r="AU1097" i="5"/>
  <c r="CH1097" i="5" s="1"/>
  <c r="AS1097" i="5"/>
  <c r="CU1097" i="5" s="1"/>
  <c r="AQ1097" i="5"/>
  <c r="CG1097" i="5" s="1"/>
  <c r="AO1097" i="5"/>
  <c r="AM1097" i="5"/>
  <c r="AK1097" i="5"/>
  <c r="AI1097" i="5"/>
  <c r="CQ1097" i="5" s="1"/>
  <c r="AG1097" i="5"/>
  <c r="CK1097" i="5" s="1"/>
  <c r="AD1097" i="5"/>
  <c r="CO1097" i="5" s="1"/>
  <c r="AC1097" i="5"/>
  <c r="AB1097" i="5"/>
  <c r="AK860" i="7"/>
  <c r="AJ860" i="7"/>
  <c r="AH860" i="7"/>
  <c r="J860" i="7"/>
  <c r="B860" i="7" s="1"/>
  <c r="AL860" i="7" s="1"/>
  <c r="AI860" i="7" s="1"/>
  <c r="Y902" i="6"/>
  <c r="V902" i="6"/>
  <c r="U902" i="6"/>
  <c r="AF1097" i="2"/>
  <c r="AE1097" i="2"/>
  <c r="AA1097" i="2"/>
  <c r="Z1097" i="2"/>
  <c r="X1097" i="2"/>
  <c r="W1097" i="2"/>
  <c r="P1097" i="2"/>
  <c r="CS1097" i="5" l="1"/>
  <c r="CT1097" i="5"/>
  <c r="BV1097" i="5"/>
  <c r="CM1097" i="5"/>
  <c r="CN1097" i="5"/>
  <c r="Z1096" i="5"/>
  <c r="AX1096" i="5"/>
  <c r="CU1096" i="5"/>
  <c r="CS1096" i="5"/>
  <c r="CR1096" i="5"/>
  <c r="CP1096" i="5"/>
  <c r="CN1096" i="5"/>
  <c r="CL1096" i="5"/>
  <c r="CI1096" i="5"/>
  <c r="CF1096" i="5"/>
  <c r="CE1096" i="5"/>
  <c r="CD1096" i="5"/>
  <c r="CC1096" i="5"/>
  <c r="CB1096" i="5"/>
  <c r="CA1096" i="5"/>
  <c r="BZ1096" i="5"/>
  <c r="BY1096" i="5"/>
  <c r="BX1096" i="5"/>
  <c r="BT1096" i="5"/>
  <c r="BS1096" i="5"/>
  <c r="BR1096" i="5"/>
  <c r="BQ1096" i="5"/>
  <c r="BM1096" i="5"/>
  <c r="BK1096" i="5" s="1"/>
  <c r="BL1096" i="5"/>
  <c r="BH1096" i="5"/>
  <c r="BF1096" i="5"/>
  <c r="BE1096" i="5"/>
  <c r="BJ1096" i="5" s="1"/>
  <c r="BN1096" i="5" s="1"/>
  <c r="AC1096" i="5"/>
  <c r="AA1096" i="5"/>
  <c r="AB1096" i="5"/>
  <c r="AU1096" i="5"/>
  <c r="CH1096" i="5" s="1"/>
  <c r="AS1096" i="5"/>
  <c r="AQ1096" i="5"/>
  <c r="CG1096" i="5" s="1"/>
  <c r="AO1096" i="5"/>
  <c r="AM1096" i="5"/>
  <c r="AK1096" i="5"/>
  <c r="AI1096" i="5"/>
  <c r="CQ1096" i="5" s="1"/>
  <c r="AG1096" i="5"/>
  <c r="CK1096" i="5" s="1"/>
  <c r="AD1096" i="5"/>
  <c r="AK859" i="7"/>
  <c r="AJ859" i="7"/>
  <c r="AH859" i="7"/>
  <c r="J859" i="7"/>
  <c r="B859" i="7" s="1"/>
  <c r="AL859" i="7" s="1"/>
  <c r="Y901" i="6"/>
  <c r="V901" i="6"/>
  <c r="U901" i="6"/>
  <c r="CR1095" i="5"/>
  <c r="CL1095" i="5"/>
  <c r="CI1095" i="5"/>
  <c r="CF1095" i="5"/>
  <c r="CE1095" i="5"/>
  <c r="CD1095" i="5"/>
  <c r="CC1095" i="5"/>
  <c r="CB1095" i="5"/>
  <c r="CA1095" i="5"/>
  <c r="BZ1095" i="5"/>
  <c r="BY1095" i="5"/>
  <c r="BX1095" i="5"/>
  <c r="BT1095" i="5"/>
  <c r="BS1095" i="5"/>
  <c r="BR1095" i="5"/>
  <c r="BQ1095" i="5"/>
  <c r="BM1095" i="5"/>
  <c r="BL1095" i="5"/>
  <c r="BK1095" i="5" s="1"/>
  <c r="BH1095" i="5"/>
  <c r="BF1095" i="5"/>
  <c r="Z1095" i="5"/>
  <c r="CN1095" i="5" s="1"/>
  <c r="AA1095" i="5"/>
  <c r="AC1095" i="5"/>
  <c r="AB1095" i="5"/>
  <c r="AX1095" i="5"/>
  <c r="AU1095" i="5"/>
  <c r="CT1095" i="5" s="1"/>
  <c r="AS1095" i="5"/>
  <c r="CU1095" i="5" s="1"/>
  <c r="AQ1095" i="5"/>
  <c r="CG1095" i="5" s="1"/>
  <c r="AO1095" i="5"/>
  <c r="AM1095" i="5"/>
  <c r="AK1095" i="5"/>
  <c r="AI1095" i="5"/>
  <c r="CM1095" i="5" s="1"/>
  <c r="AG1095" i="5"/>
  <c r="CK1095" i="5" s="1"/>
  <c r="AD1095" i="5"/>
  <c r="CJ1095" i="5" s="1"/>
  <c r="W1096" i="2"/>
  <c r="X1096" i="2"/>
  <c r="Z1096" i="2"/>
  <c r="AA1096" i="2"/>
  <c r="AE1096" i="2"/>
  <c r="AF1096" i="2"/>
  <c r="P1096" i="2"/>
  <c r="AK858" i="7"/>
  <c r="AJ858" i="7"/>
  <c r="AH858" i="7"/>
  <c r="J858" i="7"/>
  <c r="B858" i="7" s="1"/>
  <c r="AL858" i="7" s="1"/>
  <c r="AI858" i="7" s="1"/>
  <c r="Y900" i="6"/>
  <c r="V900" i="6"/>
  <c r="U900" i="6"/>
  <c r="AF1095" i="2"/>
  <c r="AE1095" i="2"/>
  <c r="AA1095" i="2"/>
  <c r="Z1095" i="2"/>
  <c r="X1095" i="2"/>
  <c r="W1095" i="2"/>
  <c r="Y899" i="6"/>
  <c r="V899" i="6"/>
  <c r="U899" i="6"/>
  <c r="Z1094" i="5"/>
  <c r="CP1094" i="5" s="1"/>
  <c r="CR1094" i="5"/>
  <c r="CN1094" i="5"/>
  <c r="CL1094" i="5"/>
  <c r="CI1094" i="5"/>
  <c r="CF1094" i="5"/>
  <c r="CE1094" i="5"/>
  <c r="CD1094" i="5"/>
  <c r="CC1094" i="5"/>
  <c r="CB1094" i="5"/>
  <c r="CA1094" i="5"/>
  <c r="BZ1094" i="5"/>
  <c r="BY1094" i="5"/>
  <c r="BX1094" i="5"/>
  <c r="BT1094" i="5"/>
  <c r="BS1094" i="5"/>
  <c r="BR1094" i="5"/>
  <c r="BQ1094" i="5"/>
  <c r="BM1094" i="5"/>
  <c r="BL1094" i="5"/>
  <c r="BH1094" i="5"/>
  <c r="BF1094" i="5"/>
  <c r="AX1094" i="5"/>
  <c r="AK857" i="7"/>
  <c r="AJ857" i="7"/>
  <c r="AH857" i="7"/>
  <c r="J857" i="7"/>
  <c r="B857" i="7" s="1"/>
  <c r="AL857" i="7" s="1"/>
  <c r="AI857" i="7" s="1"/>
  <c r="P1095" i="2"/>
  <c r="AC1094" i="5"/>
  <c r="AA1094" i="5"/>
  <c r="AB1094" i="5"/>
  <c r="AU1094" i="5"/>
  <c r="CH1094" i="5" s="1"/>
  <c r="AS1094" i="5"/>
  <c r="CU1094" i="5" s="1"/>
  <c r="AQ1094" i="5"/>
  <c r="CG1094" i="5" s="1"/>
  <c r="AO1094" i="5"/>
  <c r="AM1094" i="5"/>
  <c r="AK1094" i="5"/>
  <c r="AI1094" i="5"/>
  <c r="CM1094" i="5" s="1"/>
  <c r="AG1094" i="5"/>
  <c r="CK1094" i="5" s="1"/>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AX1093" i="5"/>
  <c r="AC1093" i="5"/>
  <c r="AA1093" i="5"/>
  <c r="AB1093" i="5"/>
  <c r="W1094" i="2"/>
  <c r="X1094" i="2"/>
  <c r="Z1094" i="2"/>
  <c r="AA1094" i="2"/>
  <c r="AE1094" i="2"/>
  <c r="AF1094" i="2"/>
  <c r="P1094" i="2"/>
  <c r="CT1096" i="5" l="1"/>
  <c r="CH1095" i="5"/>
  <c r="BV1096" i="5"/>
  <c r="CM1096" i="5"/>
  <c r="CJ1096" i="5"/>
  <c r="CO1096" i="5"/>
  <c r="BE1094" i="5"/>
  <c r="BJ1094" i="5" s="1"/>
  <c r="BN1094" i="5" s="1"/>
  <c r="CP1095" i="5"/>
  <c r="AI859" i="7"/>
  <c r="CQ1095" i="5"/>
  <c r="BE1095" i="5"/>
  <c r="BJ1095" i="5" s="1"/>
  <c r="BN1095" i="5" s="1"/>
  <c r="BE1093" i="5"/>
  <c r="BJ1093" i="5" s="1"/>
  <c r="BN1093" i="5" s="1"/>
  <c r="CS1094" i="5"/>
  <c r="CS1095" i="5"/>
  <c r="BV1094" i="5"/>
  <c r="BV1095" i="5"/>
  <c r="BK1094" i="5"/>
  <c r="CO1095" i="5"/>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s="1"/>
  <c r="CS1093" i="5" l="1"/>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H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AI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0" i="7" s="1"/>
  <c r="BE1091" i="5" l="1"/>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AI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CM1084" i="5" l="1"/>
  <c r="AI1104" i="5"/>
  <c r="CS1084" i="5"/>
  <c r="AR1104" i="5"/>
  <c r="CJ1084" i="5"/>
  <c r="AE1104" i="5"/>
  <c r="CT1084" i="5"/>
  <c r="AT1104"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P1116" i="5" l="1"/>
  <c r="AN1116" i="5"/>
  <c r="CG1072" i="5"/>
  <c r="AT1116" i="5"/>
  <c r="CT1072" i="5"/>
  <c r="AV1116"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15" i="5" s="1"/>
  <c r="AM1042" i="5"/>
  <c r="AK1042" i="5"/>
  <c r="AN1115"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15" i="5"/>
  <c r="CH1042" i="5"/>
  <c r="AV1115" i="5"/>
  <c r="CJ1042" i="5"/>
  <c r="AH1115" i="5"/>
  <c r="CG1042" i="5"/>
  <c r="AT1115"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04" i="5"/>
  <c r="AG1105"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14" i="5" l="1"/>
  <c r="CO1011" i="5"/>
  <c r="AH1114" i="5"/>
  <c r="CQ1011" i="5"/>
  <c r="AJ1114" i="5"/>
  <c r="AN1114" i="5"/>
  <c r="CH1011" i="5"/>
  <c r="AV1114" i="5"/>
  <c r="CG1011" i="5"/>
  <c r="AT1114"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13" i="5" l="1"/>
  <c r="AP1113" i="5"/>
  <c r="CS981" i="5"/>
  <c r="AT1113" i="5"/>
  <c r="CO981" i="5"/>
  <c r="AH1113" i="5"/>
  <c r="CT981" i="5"/>
  <c r="AV1113" i="5"/>
  <c r="CM981" i="5"/>
  <c r="AJ1113"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12" i="5" l="1"/>
  <c r="AP1112" i="5"/>
  <c r="AH1112" i="5"/>
  <c r="CG950" i="5"/>
  <c r="AT1112" i="5"/>
  <c r="CH950" i="5"/>
  <c r="AV1112" i="5"/>
  <c r="CM950" i="5"/>
  <c r="AJ1112"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11" i="5" l="1"/>
  <c r="AT1111" i="5"/>
  <c r="AV1111" i="5"/>
  <c r="AP1111" i="5"/>
  <c r="AJ1111" i="5"/>
  <c r="AN1111"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10" i="5"/>
  <c r="BE919" i="5"/>
  <c r="BJ919" i="5" s="1"/>
  <c r="BN919" i="5" s="1"/>
  <c r="BE921" i="5"/>
  <c r="BJ921" i="5" s="1"/>
  <c r="BN921" i="5" s="1"/>
  <c r="BK920" i="5"/>
  <c r="CG920" i="5"/>
  <c r="AP1109"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04"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10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10"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10" i="5" l="1"/>
  <c r="CQ889" i="5"/>
  <c r="AJ1110" i="5"/>
  <c r="AT1110" i="5"/>
  <c r="CK889" i="5"/>
  <c r="CS889" i="5"/>
  <c r="AU1104" i="5"/>
  <c r="CJ889" i="5"/>
  <c r="AH1110"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09" i="5" l="1"/>
  <c r="AN1108"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04"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09" i="5" l="1"/>
  <c r="AT1109" i="5"/>
  <c r="AV1109" i="5"/>
  <c r="CK858" i="5"/>
  <c r="BV858" i="5"/>
  <c r="AH1109"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0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0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05" i="5"/>
  <c r="AE839" i="2"/>
  <c r="AA839" i="2"/>
  <c r="Z839" i="2"/>
  <c r="X839" i="2"/>
  <c r="W839" i="2"/>
  <c r="P839" i="2"/>
  <c r="O868" i="7"/>
  <c r="G868"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08"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08" i="5" l="1"/>
  <c r="AJ1108" i="5"/>
  <c r="AT1108" i="5"/>
  <c r="AV1106" i="5"/>
  <c r="AV1108" i="5"/>
  <c r="CK828" i="5"/>
  <c r="AJ1106"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0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07" i="5" l="1"/>
  <c r="AT1107" i="5"/>
  <c r="AJ1107" i="5"/>
  <c r="AP1107" i="5"/>
  <c r="AH1107" i="5"/>
  <c r="AV1107" i="5"/>
  <c r="CK797" i="5"/>
  <c r="AJ1105" i="5"/>
  <c r="AV110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04"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900" i="6" s="1"/>
  <c r="F90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F90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04"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AW1095" i="5" s="1"/>
  <c r="AW1096" i="5" s="1"/>
  <c r="AW109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06" i="5"/>
  <c r="AS581" i="5"/>
  <c r="CU581" i="5" s="1"/>
  <c r="AG581" i="5"/>
  <c r="CK581" i="5" s="1"/>
  <c r="X86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6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6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Y1095" i="5" s="1"/>
  <c r="Y1096" i="5" s="1"/>
  <c r="Y109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6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03"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03"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10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BW109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BW109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04" i="5"/>
  <c r="CL378" i="5" l="1"/>
  <c r="CI378" i="5"/>
  <c r="CE378" i="5"/>
  <c r="CD378" i="5"/>
  <c r="CC378" i="5"/>
  <c r="CB378" i="5"/>
  <c r="CA378" i="5"/>
  <c r="BZ378" i="5"/>
  <c r="BY378" i="5"/>
  <c r="BX378" i="5"/>
  <c r="BT378" i="5"/>
  <c r="BS378" i="5"/>
  <c r="BR378" i="5"/>
  <c r="BQ378" i="5"/>
  <c r="BL378" i="5"/>
  <c r="BM378" i="5"/>
  <c r="BH378" i="5"/>
  <c r="BF378" i="5"/>
  <c r="BB1104"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900" i="6" s="1"/>
  <c r="L90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L90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900" i="6" s="1"/>
  <c r="R90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R90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68"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68" i="7"/>
  <c r="AD868" i="7"/>
  <c r="AB868" i="7"/>
  <c r="Y868" i="7"/>
  <c r="N868" i="7"/>
  <c r="E868"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7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10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D109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BD109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0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900" i="6" s="1"/>
  <c r="S90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S90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10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BA109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746" i="6" l="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900" i="6" s="1"/>
  <c r="N90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N90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900" i="6" s="1"/>
  <c r="T90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T90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A109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900" i="6" s="1"/>
  <c r="K902" i="6" s="1"/>
  <c r="K805" i="6"/>
  <c r="K807" i="6" s="1"/>
  <c r="K809" i="6" s="1"/>
  <c r="K811" i="6" s="1"/>
  <c r="K813" i="6" s="1"/>
  <c r="K815" i="6" s="1"/>
  <c r="K817" i="6" s="1"/>
  <c r="X804" i="6"/>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900" i="6" s="1"/>
  <c r="X90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X90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K819" i="6" l="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K901" i="6" s="1"/>
  <c r="Z804" i="6"/>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900" i="6" s="1"/>
  <c r="Z90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Z90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0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AE1095" i="5" s="1"/>
  <c r="AE1096" i="5" s="1"/>
  <c r="AE109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BC1096" i="5" s="1"/>
  <c r="BC109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AZ1095" i="5" s="1"/>
  <c r="AZ1096" i="5" s="1"/>
  <c r="AZ109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0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10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P10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10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BO10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BP10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O109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O1096" i="2" s="1"/>
  <c r="O1097" i="2" s="1"/>
  <c r="O109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K1096" i="2" s="1"/>
  <c r="K1097" i="2" s="1"/>
  <c r="K109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6" i="5" l="1"/>
  <c r="C1097" i="5"/>
  <c r="BI1096" i="5"/>
  <c r="BG1096" i="5" s="1"/>
  <c r="D1095" i="5"/>
  <c r="BI1095" i="5"/>
  <c r="BG1095" i="5" s="1"/>
  <c r="D1094" i="5"/>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D1097" i="5" l="1"/>
  <c r="BI1097" i="5"/>
  <c r="BG1097" i="5" s="1"/>
  <c r="W422" i="6"/>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68" i="7"/>
  <c r="T868" i="7"/>
  <c r="R868" i="7"/>
  <c r="Z868" i="7"/>
  <c r="AC86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68" i="7"/>
  <c r="AK371" i="7"/>
  <c r="S868" i="7"/>
  <c r="B371" i="7"/>
  <c r="AL371" i="7" s="1"/>
  <c r="U868"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68" i="7"/>
  <c r="K868" i="7"/>
  <c r="AK392" i="7"/>
  <c r="I868"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H1096" i="2" l="1"/>
  <c r="Y1095" i="2"/>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H1097" i="2" l="1"/>
  <c r="H1098" i="2" s="1"/>
  <c r="Y1096" i="2"/>
  <c r="AB984" i="2"/>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68" i="7"/>
  <c r="AK536" i="7"/>
  <c r="H868" i="7"/>
  <c r="AJ536" i="7"/>
  <c r="B536" i="7"/>
  <c r="AL536" i="7" s="1"/>
  <c r="L868" i="7"/>
  <c r="Y1098" i="2" l="1"/>
  <c r="Y1097" i="2"/>
  <c r="AB996" i="2"/>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I1085" i="2"/>
  <c r="AB1086"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M1096" i="2" l="1"/>
  <c r="I1095" i="2"/>
  <c r="AB1095" i="2"/>
  <c r="AB1094" i="2"/>
  <c r="I1094" i="2"/>
  <c r="W595" i="6"/>
  <c r="I596" i="6"/>
  <c r="M1097" i="2" l="1"/>
  <c r="M1098" i="2" s="1"/>
  <c r="AB1096" i="2"/>
  <c r="I1096" i="2"/>
  <c r="W596" i="6"/>
  <c r="I597" i="6"/>
  <c r="AB1098" i="2" l="1"/>
  <c r="I1098" i="2"/>
  <c r="AB1097" i="2"/>
  <c r="I1097" i="2"/>
  <c r="W597" i="6"/>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68" i="7"/>
  <c r="B573" i="7"/>
  <c r="AL573" i="7" s="1"/>
  <c r="AK573" i="7"/>
  <c r="B868"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I747" i="6" s="1"/>
  <c r="W746" i="6" l="1"/>
  <c r="W747" i="6" l="1"/>
  <c r="I748" i="6"/>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843" i="6" s="1"/>
  <c r="I844" i="6" s="1"/>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I901" i="6" s="1"/>
  <c r="W901" i="6" l="1"/>
  <c r="I902" i="6"/>
  <c r="W902" i="6" s="1"/>
  <c r="W748" i="6"/>
  <c r="W749" i="6" l="1"/>
  <c r="W750" i="6" l="1"/>
  <c r="W751" i="6" l="1"/>
  <c r="W752" i="6" l="1"/>
  <c r="W753" i="6" l="1"/>
  <c r="W754" i="6" l="1"/>
  <c r="W755" i="6" l="1"/>
  <c r="W756" i="6" l="1"/>
  <c r="W757" i="6" l="1"/>
  <c r="W758" i="6" l="1"/>
  <c r="W759" i="6" l="1"/>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<sst xmlns="http://schemas.openxmlformats.org/spreadsheetml/2006/main" count="1474" uniqueCount="986">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</sst>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FFCC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国家衛健委発表に基づく感染状況!$AE$374:$AE$1103</c:f>
              <c:numCache>
                <c:formatCode>m"月"d"日"</c:formatCode>
                <c:ptCount val="73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numCache>
            </c:numRef>
          </c:cat>
          <c:val>
            <c:numRef>
              <c:f>国家衛健委発表に基づく感染状況!$AF$374:$AF$1103</c:f>
              <c:numCache>
                <c:formatCode>#,##0_);[Red]\(#,##0\)</c:formatCode>
                <c:ptCount val="73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香港マカオ台湾の患者・海外輸入症例・無症状病原体保有者!$CN$189:$CN$1102</c:f>
              <c:numCache>
                <c:formatCode>m"月"d"日"</c:formatCode>
                <c:ptCount val="9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numCache>
            </c:numRef>
          </c:cat>
          <c:val>
            <c:numRef>
              <c:f>香港マカオ台湾の患者・海外輸入症例・無症状病原体保有者!$CO$189:$CO$1102</c:f>
              <c:numCache>
                <c:formatCode>General</c:formatCode>
                <c:ptCount val="91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1968894357755E-2"/>
          <c:y val="4.282533667092771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省市別輸入症例数変化!$C$2:$C$865</c:f>
              <c:numCache>
                <c:formatCode>m"月"d"日"</c:formatCode>
                <c:ptCount val="8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省市別輸入症例数変化!$D$2:$D$865</c:f>
              <c:numCache>
                <c:formatCode>General</c:formatCode>
                <c:ptCount val="86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省市別輸入症例数変化!$C$2:$C$865</c:f>
              <c:numCache>
                <c:formatCode>m"月"d"日"</c:formatCode>
                <c:ptCount val="8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省市別輸入症例数変化!$E$2:$E$865</c:f>
              <c:numCache>
                <c:formatCode>General</c:formatCode>
                <c:ptCount val="86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pt idx="857">
                  <c:v>5</c:v>
                </c:pt>
                <c:pt idx="858">
                  <c:v>22</c:v>
                </c:pt>
                <c:pt idx="859">
                  <c:v>82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省市別輸入症例数変化!$C$2:$C$865</c:f>
              <c:numCache>
                <c:formatCode>m"月"d"日"</c:formatCode>
                <c:ptCount val="8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省市別輸入症例数変化!$F$2:$F$865</c:f>
              <c:numCache>
                <c:formatCode>General</c:formatCode>
                <c:ptCount val="86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pt idx="857">
                  <c:v>1</c:v>
                </c:pt>
                <c:pt idx="858">
                  <c:v>4</c:v>
                </c:pt>
                <c:pt idx="85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省市別輸入症例数変化!$C$2:$C$865</c:f>
              <c:numCache>
                <c:formatCode>m"月"d"日"</c:formatCode>
                <c:ptCount val="8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省市別輸入症例数変化!$G$2:$G$865</c:f>
              <c:numCache>
                <c:formatCode>General</c:formatCode>
                <c:ptCount val="86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省市別輸入症例数変化!$C$2:$C$865</c:f>
              <c:numCache>
                <c:formatCode>m"月"d"日"</c:formatCode>
                <c:ptCount val="8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省市別輸入症例数変化!$H$2:$H$865</c:f>
              <c:numCache>
                <c:formatCode>General</c:formatCode>
                <c:ptCount val="86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省市別輸入症例数変化!$C$2:$C$865</c:f>
              <c:numCache>
                <c:formatCode>m"月"d"日"</c:formatCode>
                <c:ptCount val="8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省市別輸入症例数変化!$I$2:$I$865</c:f>
              <c:numCache>
                <c:formatCode>General</c:formatCode>
                <c:ptCount val="86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省市別輸入症例数変化!$C$2:$C$865</c:f>
              <c:numCache>
                <c:formatCode>m"月"d"日"</c:formatCode>
                <c:ptCount val="8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省市別輸入症例数変化!$J$2:$J$865</c:f>
              <c:numCache>
                <c:formatCode>0_);[Red]\(0\)</c:formatCode>
                <c:ptCount val="86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pt idx="857">
                  <c:v>16</c:v>
                </c:pt>
                <c:pt idx="858">
                  <c:v>18</c:v>
                </c:pt>
                <c:pt idx="859">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香港マカオ台湾の患者・海外輸入症例・無症状病原体保有者!$AX$169:$AX$1102</c:f>
              <c:numCache>
                <c:formatCode>m"月"d"日"</c:formatCode>
                <c:ptCount val="9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numCache>
            </c:numRef>
          </c:cat>
          <c:val>
            <c:numRef>
              <c:f>香港マカオ台湾の患者・海外輸入症例・無症状病原体保有者!$AY$169:$AY$1102</c:f>
              <c:numCache>
                <c:formatCode>General</c:formatCode>
                <c:ptCount val="93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pt idx="927">
                  <c:v>340</c:v>
                </c:pt>
                <c:pt idx="928">
                  <c:v>628</c:v>
                </c:pt>
                <c:pt idx="929">
                  <c:v>892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香港マカオ台湾の患者・海外輸入症例・無症状病原体保有者!$AX$169:$AX$1102</c:f>
              <c:numCache>
                <c:formatCode>m"月"d"日"</c:formatCode>
                <c:ptCount val="9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numCache>
            </c:numRef>
          </c:cat>
          <c:val>
            <c:numRef>
              <c:f>香港マカオ台湾の患者・海外輸入症例・無症状病原体保有者!$BB$169:$BB$1102</c:f>
              <c:numCache>
                <c:formatCode>General</c:formatCode>
                <c:ptCount val="93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pt idx="927">
                  <c:v>14</c:v>
                </c:pt>
                <c:pt idx="928">
                  <c:v>14</c:v>
                </c:pt>
                <c:pt idx="929">
                  <c:v>13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香港マカオ台湾の患者・海外輸入症例・無症状病原体保有者!$AX$169:$AX$1102</c:f>
              <c:numCache>
                <c:formatCode>m"月"d"日"</c:formatCode>
                <c:ptCount val="9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numCache>
            </c:numRef>
          </c:cat>
          <c:val>
            <c:numRef>
              <c:f>香港マカオ台湾の患者・海外輸入症例・無症状病原体保有者!$AZ$169:$AZ$1102</c:f>
              <c:numCache>
                <c:formatCode>General</c:formatCode>
                <c:ptCount val="93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pt idx="927">
                  <c:v>28633</c:v>
                </c:pt>
                <c:pt idx="928">
                  <c:v>29261</c:v>
                </c:pt>
                <c:pt idx="929">
                  <c:v>30153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香港マカオ台湾の患者・海外輸入症例・無症状病原体保有者!$AX$169:$AX$1102</c:f>
              <c:numCache>
                <c:formatCode>m"月"d"日"</c:formatCode>
                <c:ptCount val="9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numCache>
            </c:numRef>
          </c:cat>
          <c:val>
            <c:numRef>
              <c:f>香港マカオ台湾の患者・海外輸入症例・無症状病原体保有者!$BC$169:$BC$1102</c:f>
              <c:numCache>
                <c:formatCode>General</c:formatCode>
                <c:ptCount val="93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pt idx="927">
                  <c:v>2635</c:v>
                </c:pt>
                <c:pt idx="928">
                  <c:v>2649</c:v>
                </c:pt>
                <c:pt idx="929">
                  <c:v>2662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香港マカオ台湾の患者・海外輸入症例・無症状病原体保有者!$CR$485:$CR$1102</c:f>
              <c:numCache>
                <c:formatCode>m"月"d"日"</c:formatCode>
                <c:ptCount val="61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numCache>
            </c:numRef>
          </c:cat>
          <c:val>
            <c:numRef>
              <c:f>香港マカオ台湾の患者・海外輸入症例・無症状病原体保有者!$CS$485:$CS$1102</c:f>
              <c:numCache>
                <c:formatCode>General</c:formatCode>
                <c:ptCount val="61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pt idx="611">
                  <c:v>17728</c:v>
                </c:pt>
                <c:pt idx="612">
                  <c:v>14234</c:v>
                </c:pt>
                <c:pt idx="613">
                  <c:v>24480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香港マカオ台湾の患者・海外輸入症例・無症状病原体保有者!$CR$485:$CR$1102</c:f>
              <c:numCache>
                <c:formatCode>m"月"d"日"</c:formatCode>
                <c:ptCount val="61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numCache>
            </c:numRef>
          </c:cat>
          <c:val>
            <c:numRef>
              <c:f>香港マカオ台湾の患者・海外輸入症例・無症状病原体保有者!$CT$485:$CT$1102</c:f>
              <c:numCache>
                <c:formatCode>General</c:formatCode>
                <c:ptCount val="61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pt idx="611">
                  <c:v>24</c:v>
                </c:pt>
                <c:pt idx="612">
                  <c:v>14</c:v>
                </c:pt>
                <c:pt idx="613">
                  <c:v>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香港マカオ台湾の患者・海外輸入症例・無症状病原体保有者!$BJ$97:$BJ$1101</c:f>
              <c:numCache>
                <c:formatCode>m"月"d"日"</c:formatCode>
                <c:ptCount val="10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numCache>
            </c:numRef>
          </c:cat>
          <c:val>
            <c:numRef>
              <c:f>香港マカオ台湾の患者・海外輸入症例・無症状病原体保有者!$BK$97:$BK$1101</c:f>
              <c:numCache>
                <c:formatCode>General</c:formatCode>
                <c:ptCount val="100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香港マカオ台湾の患者・海外輸入症例・無症状病原体保有者!$BJ$97:$BJ$1101</c:f>
              <c:numCache>
                <c:formatCode>m"月"d"日"</c:formatCode>
                <c:ptCount val="10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numCache>
            </c:numRef>
          </c:cat>
          <c:val>
            <c:numRef>
              <c:f>香港マカオ台湾の患者・海外輸入症例・無症状病原体保有者!$BL$97:$BL$1101</c:f>
              <c:numCache>
                <c:formatCode>General</c:formatCode>
                <c:ptCount val="100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香港マカオ台湾の患者・海外輸入症例・無症状病原体保有者!$CM$29:$CM$1102</c:f>
              <c:numCache>
                <c:formatCode>General</c:formatCode>
                <c:ptCount val="10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国家衛健委発表に基づく感染状況!$AE$374:$AE$1103</c:f>
              <c:numCache>
                <c:formatCode>m"月"d"日"</c:formatCode>
                <c:ptCount val="73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numCache>
            </c:numRef>
          </c:cat>
          <c:val>
            <c:numRef>
              <c:f>国家衛健委発表に基づく感染状況!$AF$374:$AF$1103</c:f>
              <c:numCache>
                <c:formatCode>#,##0_);[Red]\(#,##0\)</c:formatCode>
                <c:ptCount val="73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省市別輸入症例数変化!$AI$2:$AI$864</c:f>
              <c:numCache>
                <c:formatCode>0_);[Red]\(0\)</c:formatCode>
                <c:ptCount val="86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pt idx="857">
                  <c:v>22</c:v>
                </c:pt>
                <c:pt idx="858">
                  <c:v>44</c:v>
                </c:pt>
                <c:pt idx="859">
                  <c:v>91</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省市別輸入症例数変化!$AJ$2:$AJ$864</c:f>
              <c:numCache>
                <c:formatCode>0_);[Red]\(0\)</c:formatCode>
                <c:ptCount val="86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pt idx="857">
                  <c:v>0</c:v>
                </c:pt>
                <c:pt idx="858">
                  <c:v>0</c:v>
                </c:pt>
                <c:pt idx="859">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省市別輸入症例数変化!$AH$2:$AH$864</c:f>
              <c:numCache>
                <c:formatCode>m"月"d"日"</c:formatCode>
                <c:ptCount val="86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numCache>
            </c:numRef>
          </c:cat>
          <c:val>
            <c:numRef>
              <c:f>省市別輸入症例数変化!$AK$2:$AK$864</c:f>
              <c:numCache>
                <c:formatCode>General</c:formatCode>
                <c:ptCount val="86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香港マカオ台湾の患者・海外輸入症例・無症状病原体保有者!$CP$189:$CP$1101</c:f>
              <c:numCache>
                <c:formatCode>m"月"d"日"</c:formatCode>
                <c:ptCount val="9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numCache>
            </c:numRef>
          </c:cat>
          <c:val>
            <c:numRef>
              <c:f>香港マカオ台湾の患者・海外輸入症例・無症状病原体保有者!$CQ$189:$CQ$1101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香港マカオ台湾の患者・海外輸入症例・無症状病原体保有者!$CJ$29:$CJ$1102</c:f>
              <c:numCache>
                <c:formatCode>General</c:formatCode>
                <c:ptCount val="107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香港マカオ台湾の患者・海外輸入症例・無症状病原体保有者!$CN$189:$CN$1102</c:f>
              <c:numCache>
                <c:formatCode>m"月"d"日"</c:formatCode>
                <c:ptCount val="9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numCache>
            </c:numRef>
          </c:cat>
          <c:val>
            <c:numRef>
              <c:f>香港マカオ台湾の患者・海外輸入症例・無症状病原体保有者!$CO$189:$CO$1102</c:f>
              <c:numCache>
                <c:formatCode>General</c:formatCode>
                <c:ptCount val="91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香港マカオ台湾の患者・海外輸入症例・無症状病原体保有者!$BJ$97:$BJ$1101</c:f>
              <c:numCache>
                <c:formatCode>m"月"d"日"</c:formatCode>
                <c:ptCount val="10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numCache>
            </c:numRef>
          </c:cat>
          <c:val>
            <c:numRef>
              <c:f>香港マカオ台湾の患者・海外輸入症例・無症状病原体保有者!$BL$97:$BL$1101</c:f>
              <c:numCache>
                <c:formatCode>General</c:formatCode>
                <c:ptCount val="100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香港マカオ台湾の患者・海外輸入症例・無症状病原体保有者!$BJ$97:$BJ$1101</c:f>
              <c:numCache>
                <c:formatCode>m"月"d"日"</c:formatCode>
                <c:ptCount val="10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numCache>
            </c:numRef>
          </c:cat>
          <c:val>
            <c:numRef>
              <c:f>香港マカオ台湾の患者・海外輸入症例・無症状病原体保有者!$BK$97:$BK$1101</c:f>
              <c:numCache>
                <c:formatCode>General</c:formatCode>
                <c:ptCount val="100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国家衛健委発表に基づく感染状況!$W$27:$W$1103</c:f>
              <c:numCache>
                <c:formatCode>m"月"d"日"</c:formatCode>
                <c:ptCount val="10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numCache>
            </c:numRef>
          </c:cat>
          <c:val>
            <c:numRef>
              <c:f>国家衛健委発表に基づく感染状況!$X$27:$X$1103</c:f>
              <c:numCache>
                <c:formatCode>#,##0_);[Red]\(#,##0\)</c:formatCode>
                <c:ptCount val="10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国家衛健委発表に基づく感染状況!$W$27:$W$1103</c:f>
              <c:numCache>
                <c:formatCode>m"月"d"日"</c:formatCode>
                <c:ptCount val="10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numCache>
            </c:numRef>
          </c:cat>
          <c:val>
            <c:numRef>
              <c:f>国家衛健委発表に基づく感染状況!$Y$27:$Y$1103</c:f>
              <c:numCache>
                <c:formatCode>General</c:formatCode>
                <c:ptCount val="10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香港マカオ台湾の患者・海外輸入症例・無症状病原体保有者!$CP$189:$CP$1101</c:f>
              <c:numCache>
                <c:formatCode>m"月"d"日"</c:formatCode>
                <c:ptCount val="9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numCache>
            </c:numRef>
          </c:cat>
          <c:val>
            <c:numRef>
              <c:f>香港マカオ台湾の患者・海外輸入症例・無症状病原体保有者!$CQ$189:$CQ$1101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香港マカオ台湾の患者・海外輸入症例・無症状病原体保有者!$CN$189:$CN$1102</c:f>
              <c:numCache>
                <c:formatCode>m"月"d"日"</c:formatCode>
                <c:ptCount val="9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numCache>
            </c:numRef>
          </c:cat>
          <c:val>
            <c:numRef>
              <c:f>香港マカオ台湾の患者・海外輸入症例・無症状病原体保有者!$CO$189:$CO$1102</c:f>
              <c:numCache>
                <c:formatCode>General</c:formatCode>
                <c:ptCount val="91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新疆の情況!$U$7:$U$909</c:f>
              <c:strCache>
                <c:ptCount val="89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strCache>
            </c:strRef>
          </c:cat>
          <c:val>
            <c:numRef>
              <c:f>新疆の情況!$V$7:$V$909</c:f>
              <c:numCache>
                <c:formatCode>General</c:formatCode>
                <c:ptCount val="903"/>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6</c:v>
                </c:pt>
                <c:pt idx="895">
                  <c:v>0</c:v>
                </c:pt>
                <c:pt idx="896">
                  <c:v>5</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新疆の情況!$U$7:$U$909</c:f>
              <c:strCache>
                <c:ptCount val="89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strCache>
            </c:strRef>
          </c:cat>
          <c:val>
            <c:numRef>
              <c:f>新疆の情況!$W$7:$W$909</c:f>
              <c:numCache>
                <c:formatCode>General</c:formatCode>
                <c:ptCount val="903"/>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2592</c:v>
                </c:pt>
                <c:pt idx="895">
                  <c:v>2592</c:v>
                </c:pt>
                <c:pt idx="896">
                  <c:v>2597</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香港マカオ台湾の患者・海外輸入症例・無症状病原体保有者!$CJ$29:$CJ$1102</c:f>
              <c:numCache>
                <c:formatCode>General</c:formatCode>
                <c:ptCount val="107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香港マカオ台湾の患者・海外輸入症例・無症状病原体保有者!$BR$29:$BR$1102</c:f>
              <c:numCache>
                <c:formatCode>General</c:formatCode>
                <c:ptCount val="107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pt idx="1067">
                  <c:v>499761</c:v>
                </c:pt>
                <c:pt idx="1068">
                  <c:v>501931</c:v>
                </c:pt>
                <c:pt idx="1069">
                  <c:v>503989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香港マカオ台湾の患者・海外輸入症例・無症状病原体保有者!$BS$29:$BS$1102</c:f>
              <c:numCache>
                <c:formatCode>General</c:formatCode>
                <c:ptCount val="10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pt idx="1067">
                  <c:v>109465</c:v>
                </c:pt>
                <c:pt idx="1068">
                  <c:v>109842</c:v>
                </c:pt>
                <c:pt idx="1069">
                  <c:v>110184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香港マカオ台湾の患者・海外輸入症例・無症状病原体保有者!$BT$29:$BT$1102</c:f>
              <c:numCache>
                <c:formatCode>General</c:formatCode>
                <c:ptCount val="107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pt idx="1067">
                  <c:v>11462</c:v>
                </c:pt>
                <c:pt idx="1068">
                  <c:v>11509</c:v>
                </c:pt>
                <c:pt idx="1069">
                  <c:v>11562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香港マカオ台湾の患者・海外輸入症例・無症状病原体保有者!$CJ$29:$CJ$1102</c:f>
              <c:numCache>
                <c:formatCode>General</c:formatCode>
                <c:ptCount val="107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香港マカオ台湾の患者・海外輸入症例・無症状病原体保有者!$CK$29:$CK$1102</c:f>
              <c:numCache>
                <c:formatCode>General</c:formatCode>
                <c:ptCount val="10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pt idx="1067">
                  <c:v>540</c:v>
                </c:pt>
                <c:pt idx="1068">
                  <c:v>377</c:v>
                </c:pt>
                <c:pt idx="1069">
                  <c:v>342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国家衛健委発表に基づく感染状況!$W$27:$W$1104</c:f>
              <c:numCache>
                <c:formatCode>m"月"d"日"</c:formatCode>
                <c:ptCount val="10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numCache>
            </c:numRef>
          </c:cat>
          <c:val>
            <c:numRef>
              <c:f>国家衛健委発表に基づく感染状況!$X$27:$X$1104</c:f>
              <c:numCache>
                <c:formatCode>#,##0_);[Red]\(#,##0\)</c:formatCode>
                <c:ptCount val="107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国家衛健委発表に基づく感染状況!$W$27:$W$1104</c:f>
              <c:numCache>
                <c:formatCode>m"月"d"日"</c:formatCode>
                <c:ptCount val="10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numCache>
            </c:numRef>
          </c:cat>
          <c:val>
            <c:numRef>
              <c:f>国家衛健委発表に基づく感染状況!$Y$27:$Y$1104</c:f>
              <c:numCache>
                <c:formatCode>General</c:formatCode>
                <c:ptCount val="107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香港マカオ台湾の患者・海外輸入症例・無症状病原体保有者!$BE$70:$BE$1102</c:f>
              <c:numCache>
                <c:formatCode>m"月"d"日"</c:formatCode>
                <c:ptCount val="103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numCache>
            </c:numRef>
          </c:cat>
          <c:val>
            <c:numRef>
              <c:f>香港マカオ台湾の患者・海外輸入症例・無症状病原体保有者!$BF$70:$BF$1102</c:f>
              <c:numCache>
                <c:formatCode>General</c:formatCode>
                <c:ptCount val="103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pt idx="1026">
                  <c:v>31</c:v>
                </c:pt>
                <c:pt idx="1027">
                  <c:v>48</c:v>
                </c:pt>
                <c:pt idx="1028">
                  <c:v>95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香港マカオ台湾の患者・海外輸入症例・無症状病原体保有者!$BE$70:$BE$1102</c:f>
              <c:numCache>
                <c:formatCode>m"月"d"日"</c:formatCode>
                <c:ptCount val="103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numCache>
            </c:numRef>
          </c:cat>
          <c:val>
            <c:numRef>
              <c:f>香港マカオ台湾の患者・海外輸入症例・無症状病原体保有者!$BG$70:$BG$1102</c:f>
              <c:numCache>
                <c:formatCode>General</c:formatCode>
                <c:ptCount val="103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pt idx="1026">
                  <c:v>28988</c:v>
                </c:pt>
                <c:pt idx="1027">
                  <c:v>29036</c:v>
                </c:pt>
                <c:pt idx="1028">
                  <c:v>29131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香港マカオ台湾の患者・海外輸入症例・無症状病原体保有者!$BY$29:$BY$1102</c:f>
              <c:numCache>
                <c:formatCode>General</c:formatCode>
                <c:ptCount val="107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pt idx="1067">
                  <c:v>1950</c:v>
                </c:pt>
                <c:pt idx="1068">
                  <c:v>1984</c:v>
                </c:pt>
                <c:pt idx="1069">
                  <c:v>2058</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香港マカオ台湾の患者・海外輸入症例・無症状病原体保有者!$BZ$29:$BZ$1102</c:f>
              <c:numCache>
                <c:formatCode>General</c:formatCode>
                <c:ptCount val="10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pt idx="1067">
                  <c:v>1665</c:v>
                </c:pt>
                <c:pt idx="1068">
                  <c:v>1699</c:v>
                </c:pt>
                <c:pt idx="1069">
                  <c:v>1713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香港マカオ台湾の患者・海外輸入症例・無症状病原体保有者!$CA$29:$CA$1102</c:f>
              <c:numCache>
                <c:formatCode>General</c:formatCode>
                <c:ptCount val="10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pt idx="1067">
                  <c:v>21</c:v>
                </c:pt>
                <c:pt idx="1068">
                  <c:v>23</c:v>
                </c:pt>
                <c:pt idx="1069">
                  <c:v>30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香港マカオ台湾の患者・海外輸入症例・無症状病原体保有者!$CC$29:$CC$1102</c:f>
              <c:numCache>
                <c:formatCode>General</c:formatCode>
                <c:ptCount val="107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pt idx="1067">
                  <c:v>8699400</c:v>
                </c:pt>
                <c:pt idx="1068">
                  <c:v>8713634</c:v>
                </c:pt>
                <c:pt idx="1069">
                  <c:v>8738114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香港マカオ台湾の患者・海外輸入症例・無症状病原体保有者!$CD$29:$CD$1102</c:f>
              <c:numCache>
                <c:formatCode>General</c:formatCode>
                <c:ptCount val="10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pt idx="1067">
                  <c:v>13742</c:v>
                </c:pt>
                <c:pt idx="1068">
                  <c:v>13742</c:v>
                </c:pt>
                <c:pt idx="106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香港マカオ台湾の患者・海外輸入症例・無症状病原体保有者!$CE$29:$CE$1102</c:f>
              <c:numCache>
                <c:formatCode>General</c:formatCode>
                <c:ptCount val="10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7">
                  <c:v>15099</c:v>
                </c:pt>
                <c:pt idx="1068">
                  <c:v>15113</c:v>
                </c:pt>
                <c:pt idx="1069">
                  <c:v>15120</c:v>
                </c:pt>
                <c:pt idx="107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香港マカオ台湾の患者・海外輸入症例・無症状病原体保有者!$CL$29:$CL$1102</c:f>
              <c:numCache>
                <c:formatCode>m"月"d"日"</c:formatCode>
                <c:ptCount val="10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numCache>
            </c:numRef>
          </c:cat>
          <c:val>
            <c:numRef>
              <c:f>香港マカオ台湾の患者・海外輸入症例・無症状病原体保有者!$CM$29:$CM$1102</c:f>
              <c:numCache>
                <c:formatCode>General</c:formatCode>
                <c:ptCount val="10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香港マカオ台湾の患者・海外輸入症例・無症状病原体保有者!$CP$189:$CP$1101</c:f>
              <c:numCache>
                <c:formatCode>m"月"d"日"</c:formatCode>
                <c:ptCount val="9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numCache>
            </c:numRef>
          </c:cat>
          <c:val>
            <c:numRef>
              <c:f>香港マカオ台湾の患者・海外輸入症例・無症状病原体保有者!$CQ$189:$CQ$1101</c:f>
              <c:numCache>
                <c:formatCode>General</c:formatCode>
                <c:ptCount val="9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22"/>
  <sheetViews>
    <sheetView zoomScale="115" zoomScaleNormal="115" workbookViewId="0">
      <pane xSplit="2" ySplit="5" topLeftCell="C1090" activePane="bottomRight" state="frozen"/>
      <selection pane="topRight" activeCell="C1" sqref="C1"/>
      <selection pane="bottomLeft" activeCell="A8" sqref="A8"/>
      <selection pane="bottomRight" activeCell="B1099" sqref="B1099"/>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44923</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H1079" si="466">+H1069+G1070</f>
        <v>315248</v>
      </c>
      <c r="I1070" s="87">
        <f t="shared" ref="I1070:I1085" si="467">+H1070-M1070-O1070</f>
        <v>33967</v>
      </c>
      <c r="J1070" s="47">
        <v>2</v>
      </c>
      <c r="K1070" s="55">
        <f t="shared" ref="K1070:K1099" si="468">+J1070+K1069</f>
        <v>106</v>
      </c>
      <c r="L1070" s="47">
        <v>0</v>
      </c>
      <c r="M1070" s="87">
        <f t="shared" ref="M1070:M1091" si="469">+L1070+M1069</f>
        <v>5233</v>
      </c>
      <c r="N1070" s="47">
        <v>2786</v>
      </c>
      <c r="O1070" s="87">
        <f t="shared" ref="O1070:O1078" si="470">+N1070+O1069</f>
        <v>276048</v>
      </c>
      <c r="P1070" s="105">
        <f t="shared" ref="P1070:P1099" si="471">+Q1070-Q1069</f>
        <v>321389</v>
      </c>
      <c r="Q1070" s="56">
        <v>12393890</v>
      </c>
      <c r="R1070" s="47">
        <v>225224</v>
      </c>
      <c r="S1070" s="110"/>
      <c r="T1070" s="56">
        <v>1940837</v>
      </c>
      <c r="U1070" s="77"/>
      <c r="W1070" s="1">
        <f t="shared" ref="W1070:W1099" si="472">+B1070</f>
        <v>44893</v>
      </c>
      <c r="X1070" s="113">
        <f t="shared" ref="X1070:X1099" si="473">+G1070</f>
        <v>3624</v>
      </c>
      <c r="Y1070">
        <f t="shared" ref="Y1070:Y1099" si="474">+H1070</f>
        <v>315248</v>
      </c>
      <c r="Z1070" s="114">
        <f t="shared" ref="Z1070:Z1099" si="475">+B1070</f>
        <v>44893</v>
      </c>
      <c r="AA1070">
        <f t="shared" ref="AA1070:AA1099" si="476">+L1070</f>
        <v>0</v>
      </c>
      <c r="AB1070">
        <f t="shared" ref="AB1070:AB1099" si="477">+M1070</f>
        <v>5233</v>
      </c>
      <c r="AE1070" s="1">
        <f t="shared" ref="AE1070:AE1099"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si="466"/>
        <v>319536</v>
      </c>
      <c r="I1071" s="87">
        <f t="shared" si="467"/>
        <v>35616</v>
      </c>
      <c r="J1071" s="47">
        <v>-6</v>
      </c>
      <c r="K1071" s="55">
        <f t="shared" si="468"/>
        <v>100</v>
      </c>
      <c r="L1071" s="47">
        <v>0</v>
      </c>
      <c r="M1071" s="87">
        <f t="shared" si="469"/>
        <v>5233</v>
      </c>
      <c r="N1071" s="47">
        <v>2639</v>
      </c>
      <c r="O1071" s="87">
        <f t="shared" si="470"/>
        <v>278687</v>
      </c>
      <c r="P1071" s="105">
        <f t="shared" si="471"/>
        <v>317469</v>
      </c>
      <c r="Q1071" s="56">
        <v>12711359</v>
      </c>
      <c r="R1071" s="47">
        <v>234635</v>
      </c>
      <c r="S1071" s="110"/>
      <c r="T1071" s="56">
        <v>2018130</v>
      </c>
      <c r="U1071" s="77"/>
      <c r="W1071" s="1">
        <f t="shared" si="472"/>
        <v>44894</v>
      </c>
      <c r="X1071" s="113">
        <f t="shared" si="473"/>
        <v>4288</v>
      </c>
      <c r="Y1071">
        <f t="shared" si="474"/>
        <v>319536</v>
      </c>
      <c r="Z1071" s="114">
        <f t="shared" si="475"/>
        <v>44894</v>
      </c>
      <c r="AA1071">
        <f t="shared" si="476"/>
        <v>0</v>
      </c>
      <c r="AB1071">
        <f t="shared" si="477"/>
        <v>5233</v>
      </c>
      <c r="AE1071" s="1">
        <f t="shared" si="478"/>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si="466"/>
        <v>323686</v>
      </c>
      <c r="I1072" s="87">
        <f t="shared" si="467"/>
        <v>37347</v>
      </c>
      <c r="J1072" s="47">
        <v>-1</v>
      </c>
      <c r="K1072" s="55">
        <f t="shared" si="468"/>
        <v>99</v>
      </c>
      <c r="L1072" s="47">
        <v>0</v>
      </c>
      <c r="M1072" s="87">
        <f t="shared" si="469"/>
        <v>5233</v>
      </c>
      <c r="N1072" s="47">
        <v>2419</v>
      </c>
      <c r="O1072" s="87">
        <f t="shared" si="470"/>
        <v>281106</v>
      </c>
      <c r="P1072" s="105">
        <f t="shared" si="471"/>
        <v>299917</v>
      </c>
      <c r="Q1072" s="56">
        <v>13011276</v>
      </c>
      <c r="R1072" s="47">
        <v>237048</v>
      </c>
      <c r="S1072" s="110"/>
      <c r="T1072" s="56">
        <v>2074680</v>
      </c>
      <c r="U1072" s="77"/>
      <c r="W1072" s="1">
        <f t="shared" si="472"/>
        <v>44895</v>
      </c>
      <c r="X1072" s="113">
        <f t="shared" si="473"/>
        <v>4150</v>
      </c>
      <c r="Y1072">
        <f t="shared" si="474"/>
        <v>323686</v>
      </c>
      <c r="Z1072" s="114">
        <f t="shared" si="475"/>
        <v>44895</v>
      </c>
      <c r="AA1072">
        <f t="shared" si="476"/>
        <v>0</v>
      </c>
      <c r="AB1072">
        <f t="shared" si="477"/>
        <v>5233</v>
      </c>
      <c r="AE1072" s="1">
        <f t="shared" si="478"/>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si="466"/>
        <v>327964</v>
      </c>
      <c r="I1073" s="87">
        <f t="shared" si="467"/>
        <v>38748</v>
      </c>
      <c r="J1073" s="47">
        <v>-1</v>
      </c>
      <c r="K1073" s="55">
        <f t="shared" si="468"/>
        <v>98</v>
      </c>
      <c r="L1073" s="47">
        <v>0</v>
      </c>
      <c r="M1073" s="87">
        <f t="shared" si="469"/>
        <v>5233</v>
      </c>
      <c r="N1073" s="47">
        <v>2877</v>
      </c>
      <c r="O1073" s="87">
        <f t="shared" si="470"/>
        <v>283983</v>
      </c>
      <c r="P1073" s="105">
        <f t="shared" si="471"/>
        <v>262237</v>
      </c>
      <c r="Q1073" s="56">
        <v>13273513</v>
      </c>
      <c r="R1073" s="47">
        <v>253944</v>
      </c>
      <c r="S1073" s="110"/>
      <c r="T1073" s="56">
        <v>2076029</v>
      </c>
      <c r="U1073" s="77"/>
      <c r="W1073" s="1">
        <f t="shared" si="472"/>
        <v>44896</v>
      </c>
      <c r="X1073" s="113">
        <f t="shared" si="473"/>
        <v>4278</v>
      </c>
      <c r="Y1073">
        <f t="shared" si="474"/>
        <v>327964</v>
      </c>
      <c r="Z1073" s="114">
        <f t="shared" si="475"/>
        <v>44896</v>
      </c>
      <c r="AA1073">
        <f t="shared" si="476"/>
        <v>0</v>
      </c>
      <c r="AB1073">
        <f t="shared" si="477"/>
        <v>5233</v>
      </c>
      <c r="AE1073" s="1">
        <f t="shared" si="478"/>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si="466"/>
        <v>331952</v>
      </c>
      <c r="I1074" s="87">
        <f t="shared" si="467"/>
        <v>39358</v>
      </c>
      <c r="J1074" s="47">
        <v>10</v>
      </c>
      <c r="K1074" s="55">
        <f t="shared" si="468"/>
        <v>108</v>
      </c>
      <c r="L1074" s="47">
        <v>0</v>
      </c>
      <c r="M1074" s="87">
        <f t="shared" si="469"/>
        <v>5233</v>
      </c>
      <c r="N1074" s="47">
        <v>3378</v>
      </c>
      <c r="O1074" s="87">
        <f t="shared" si="470"/>
        <v>287361</v>
      </c>
      <c r="P1074" s="105">
        <f t="shared" si="471"/>
        <v>279120</v>
      </c>
      <c r="Q1074" s="56">
        <v>13552633</v>
      </c>
      <c r="R1074" s="47">
        <v>284736</v>
      </c>
      <c r="S1074" s="110"/>
      <c r="T1074" s="56">
        <v>2065908</v>
      </c>
      <c r="U1074" s="77"/>
      <c r="W1074" s="1">
        <f t="shared" si="472"/>
        <v>44897</v>
      </c>
      <c r="X1074" s="113">
        <f t="shared" si="473"/>
        <v>3988</v>
      </c>
      <c r="Y1074">
        <f t="shared" si="474"/>
        <v>331952</v>
      </c>
      <c r="Z1074" s="114">
        <f t="shared" si="475"/>
        <v>44897</v>
      </c>
      <c r="AA1074">
        <f t="shared" si="476"/>
        <v>0</v>
      </c>
      <c r="AB1074">
        <f t="shared" si="477"/>
        <v>5233</v>
      </c>
      <c r="AE1074" s="1">
        <f t="shared" si="478"/>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si="466"/>
        <v>336165</v>
      </c>
      <c r="I1075" s="87">
        <f t="shared" si="467"/>
        <v>40228</v>
      </c>
      <c r="J1075" s="47">
        <v>3</v>
      </c>
      <c r="K1075" s="55">
        <f t="shared" si="468"/>
        <v>111</v>
      </c>
      <c r="L1075" s="47">
        <v>2</v>
      </c>
      <c r="M1075" s="87">
        <f t="shared" si="469"/>
        <v>5235</v>
      </c>
      <c r="N1075" s="47">
        <v>3341</v>
      </c>
      <c r="O1075" s="87">
        <f t="shared" si="470"/>
        <v>290702</v>
      </c>
      <c r="P1075" s="105">
        <f t="shared" si="471"/>
        <v>245649</v>
      </c>
      <c r="Q1075" s="56">
        <v>13798282</v>
      </c>
      <c r="R1075" s="47">
        <v>286756</v>
      </c>
      <c r="S1075" s="110"/>
      <c r="T1075" s="56">
        <v>2022750</v>
      </c>
      <c r="U1075" s="77"/>
      <c r="W1075" s="1">
        <f t="shared" si="472"/>
        <v>44898</v>
      </c>
      <c r="X1075" s="113">
        <f t="shared" si="473"/>
        <v>4213</v>
      </c>
      <c r="Y1075">
        <f t="shared" si="474"/>
        <v>336165</v>
      </c>
      <c r="Z1075" s="114">
        <f t="shared" si="475"/>
        <v>44898</v>
      </c>
      <c r="AA1075">
        <f t="shared" si="476"/>
        <v>2</v>
      </c>
      <c r="AB1075">
        <f t="shared" si="477"/>
        <v>5235</v>
      </c>
      <c r="AE1075" s="1">
        <f t="shared" si="478"/>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si="466"/>
        <v>340483</v>
      </c>
      <c r="I1076" s="87">
        <f t="shared" si="467"/>
        <v>40633</v>
      </c>
      <c r="J1076" s="47">
        <v>-5</v>
      </c>
      <c r="K1076" s="55">
        <f t="shared" si="468"/>
        <v>106</v>
      </c>
      <c r="L1076" s="47">
        <v>0</v>
      </c>
      <c r="M1076" s="87">
        <f t="shared" si="469"/>
        <v>5235</v>
      </c>
      <c r="N1076" s="47">
        <v>3913</v>
      </c>
      <c r="O1076" s="87">
        <f t="shared" si="470"/>
        <v>294615</v>
      </c>
      <c r="P1076" s="105">
        <f t="shared" si="471"/>
        <v>242846</v>
      </c>
      <c r="Q1076" s="56">
        <v>14041128</v>
      </c>
      <c r="R1076" s="47">
        <v>281917</v>
      </c>
      <c r="S1076" s="110"/>
      <c r="T1076" s="56">
        <v>1979618</v>
      </c>
      <c r="U1076" s="77"/>
      <c r="W1076" s="1">
        <f t="shared" si="472"/>
        <v>44899</v>
      </c>
      <c r="X1076" s="113">
        <f t="shared" si="473"/>
        <v>4318</v>
      </c>
      <c r="Y1076">
        <f t="shared" si="474"/>
        <v>340483</v>
      </c>
      <c r="Z1076" s="114">
        <f t="shared" si="475"/>
        <v>44899</v>
      </c>
      <c r="AA1076">
        <f t="shared" si="476"/>
        <v>0</v>
      </c>
      <c r="AB1076">
        <f t="shared" si="477"/>
        <v>5235</v>
      </c>
      <c r="AE1076" s="1">
        <f t="shared" si="478"/>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si="466"/>
        <v>345529</v>
      </c>
      <c r="I1077" s="87">
        <f t="shared" si="467"/>
        <v>42481</v>
      </c>
      <c r="J1077" s="47">
        <v>22</v>
      </c>
      <c r="K1077" s="55">
        <f t="shared" si="468"/>
        <v>128</v>
      </c>
      <c r="L1077" s="47">
        <v>0</v>
      </c>
      <c r="M1077" s="87">
        <f t="shared" si="469"/>
        <v>5235</v>
      </c>
      <c r="N1077" s="47">
        <v>3198</v>
      </c>
      <c r="O1077" s="87">
        <f t="shared" si="470"/>
        <v>297813</v>
      </c>
      <c r="P1077" s="105">
        <f t="shared" si="471"/>
        <v>227790</v>
      </c>
      <c r="Q1077" s="56">
        <v>14268918</v>
      </c>
      <c r="R1077" s="47">
        <v>295532</v>
      </c>
      <c r="S1077" s="110"/>
      <c r="T1077" s="56">
        <v>1908640</v>
      </c>
      <c r="U1077" s="77"/>
      <c r="W1077" s="1">
        <f t="shared" si="472"/>
        <v>44900</v>
      </c>
      <c r="X1077" s="113">
        <f t="shared" si="473"/>
        <v>5046</v>
      </c>
      <c r="Y1077">
        <f t="shared" si="474"/>
        <v>345529</v>
      </c>
      <c r="Z1077" s="114">
        <f t="shared" si="475"/>
        <v>44900</v>
      </c>
      <c r="AA1077">
        <f t="shared" si="476"/>
        <v>0</v>
      </c>
      <c r="AB1077">
        <f t="shared" si="477"/>
        <v>5235</v>
      </c>
      <c r="AE1077" s="1">
        <f t="shared" si="478"/>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si="466"/>
        <v>349938</v>
      </c>
      <c r="I1078" s="87">
        <f t="shared" si="467"/>
        <v>42955</v>
      </c>
      <c r="J1078" s="47">
        <v>0</v>
      </c>
      <c r="K1078" s="55">
        <f t="shared" si="468"/>
        <v>128</v>
      </c>
      <c r="L1078" s="47">
        <v>0</v>
      </c>
      <c r="M1078" s="87">
        <f t="shared" si="469"/>
        <v>5235</v>
      </c>
      <c r="N1078" s="47">
        <v>3935</v>
      </c>
      <c r="O1078" s="87">
        <f t="shared" si="470"/>
        <v>301748</v>
      </c>
      <c r="P1078" s="105">
        <f t="shared" si="471"/>
        <v>195259</v>
      </c>
      <c r="Q1078" s="56">
        <v>14464177</v>
      </c>
      <c r="R1078" s="47">
        <v>271217</v>
      </c>
      <c r="S1078" s="110"/>
      <c r="T1078" s="56">
        <v>1831208</v>
      </c>
      <c r="U1078" s="77"/>
      <c r="W1078" s="1">
        <f t="shared" si="472"/>
        <v>44901</v>
      </c>
      <c r="X1078" s="113">
        <f t="shared" si="473"/>
        <v>4409</v>
      </c>
      <c r="Y1078">
        <f t="shared" si="474"/>
        <v>349938</v>
      </c>
      <c r="Z1078" s="114">
        <f t="shared" si="475"/>
        <v>44901</v>
      </c>
      <c r="AA1078">
        <f t="shared" si="476"/>
        <v>0</v>
      </c>
      <c r="AB1078">
        <f t="shared" si="477"/>
        <v>5235</v>
      </c>
      <c r="AE1078" s="1">
        <f t="shared" si="478"/>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466"/>
        <v>354017</v>
      </c>
      <c r="I1079" s="87">
        <f t="shared" si="467"/>
        <v>43266</v>
      </c>
      <c r="J1079" s="47">
        <v>10</v>
      </c>
      <c r="K1079" s="55">
        <f t="shared" si="468"/>
        <v>138</v>
      </c>
      <c r="L1079" s="47">
        <v>0</v>
      </c>
      <c r="M1079" s="87">
        <f t="shared" si="469"/>
        <v>5235</v>
      </c>
      <c r="N1079" s="47">
        <v>3767</v>
      </c>
      <c r="O1079" s="268">
        <f>+N1079+O1078+1</f>
        <v>305516</v>
      </c>
      <c r="P1079" s="105">
        <f t="shared" si="471"/>
        <v>188563</v>
      </c>
      <c r="Q1079" s="56">
        <v>14652740</v>
      </c>
      <c r="R1079" s="47">
        <v>306770</v>
      </c>
      <c r="S1079" s="110"/>
      <c r="T1079" s="56">
        <v>1711455</v>
      </c>
      <c r="U1079" s="77"/>
      <c r="W1079" s="1">
        <f t="shared" si="472"/>
        <v>44902</v>
      </c>
      <c r="X1079" s="113">
        <f t="shared" si="473"/>
        <v>4079</v>
      </c>
      <c r="Y1079">
        <f t="shared" si="474"/>
        <v>354017</v>
      </c>
      <c r="Z1079" s="114">
        <f t="shared" si="475"/>
        <v>44902</v>
      </c>
      <c r="AA1079">
        <f t="shared" si="476"/>
        <v>0</v>
      </c>
      <c r="AB1079">
        <f t="shared" si="477"/>
        <v>5235</v>
      </c>
      <c r="AE1079" s="1">
        <f t="shared" si="478"/>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467"/>
        <v>43158</v>
      </c>
      <c r="J1080" s="47">
        <v>5</v>
      </c>
      <c r="K1080" s="55">
        <f t="shared" si="468"/>
        <v>143</v>
      </c>
      <c r="L1080" s="47">
        <v>0</v>
      </c>
      <c r="M1080" s="87">
        <f t="shared" si="469"/>
        <v>5235</v>
      </c>
      <c r="N1080" s="47">
        <v>3743</v>
      </c>
      <c r="O1080" s="87">
        <f t="shared" ref="O1080:O1099" si="479">+N1080+O1079</f>
        <v>309259</v>
      </c>
      <c r="P1080" s="105">
        <f t="shared" si="471"/>
        <v>133803</v>
      </c>
      <c r="Q1080" s="56">
        <v>14786543</v>
      </c>
      <c r="R1080" s="47">
        <v>384691</v>
      </c>
      <c r="S1080" s="110"/>
      <c r="T1080" s="56">
        <v>1459212</v>
      </c>
      <c r="U1080" s="77"/>
      <c r="W1080" s="1">
        <f t="shared" si="472"/>
        <v>44903</v>
      </c>
      <c r="X1080" s="113">
        <f t="shared" si="473"/>
        <v>3637</v>
      </c>
      <c r="Y1080">
        <f t="shared" si="474"/>
        <v>357652</v>
      </c>
      <c r="Z1080" s="114">
        <f t="shared" si="475"/>
        <v>44903</v>
      </c>
      <c r="AA1080">
        <f t="shared" si="476"/>
        <v>0</v>
      </c>
      <c r="AB1080">
        <f t="shared" si="477"/>
        <v>5235</v>
      </c>
      <c r="AE1080" s="1">
        <f t="shared" si="478"/>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+H1080+G1081</f>
        <v>360734</v>
      </c>
      <c r="I1081" s="87">
        <f t="shared" si="467"/>
        <v>41559</v>
      </c>
      <c r="J1081" s="47">
        <v>16</v>
      </c>
      <c r="K1081" s="55">
        <f t="shared" si="468"/>
        <v>159</v>
      </c>
      <c r="L1081" s="47">
        <v>0</v>
      </c>
      <c r="M1081" s="87">
        <f t="shared" si="469"/>
        <v>5235</v>
      </c>
      <c r="N1081" s="47">
        <v>4681</v>
      </c>
      <c r="O1081" s="87">
        <f t="shared" si="479"/>
        <v>313940</v>
      </c>
      <c r="P1081" s="105">
        <f t="shared" si="471"/>
        <v>90004</v>
      </c>
      <c r="Q1081" s="56">
        <v>14876547</v>
      </c>
      <c r="R1081" s="47">
        <v>318439</v>
      </c>
      <c r="S1081" s="110"/>
      <c r="T1081" s="56">
        <v>1230253</v>
      </c>
      <c r="U1081" s="77"/>
      <c r="W1081" s="1">
        <f t="shared" si="472"/>
        <v>44904</v>
      </c>
      <c r="X1081" s="113">
        <f t="shared" si="473"/>
        <v>3082</v>
      </c>
      <c r="Y1081">
        <f t="shared" si="474"/>
        <v>360734</v>
      </c>
      <c r="Z1081" s="114">
        <f t="shared" si="475"/>
        <v>44904</v>
      </c>
      <c r="AA1081">
        <f t="shared" si="476"/>
        <v>0</v>
      </c>
      <c r="AB1081">
        <f t="shared" si="477"/>
        <v>5235</v>
      </c>
      <c r="AE1081" s="1">
        <f t="shared" si="478"/>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+H1081+G1082</f>
        <v>363072</v>
      </c>
      <c r="I1082" s="87">
        <f t="shared" si="467"/>
        <v>39391</v>
      </c>
      <c r="J1082" s="47">
        <v>-4</v>
      </c>
      <c r="K1082" s="55">
        <f t="shared" si="468"/>
        <v>155</v>
      </c>
      <c r="L1082" s="47">
        <v>0</v>
      </c>
      <c r="M1082" s="87">
        <f t="shared" si="469"/>
        <v>5235</v>
      </c>
      <c r="N1082" s="47">
        <v>4506</v>
      </c>
      <c r="O1082" s="87">
        <f t="shared" si="479"/>
        <v>318446</v>
      </c>
      <c r="P1082" s="105">
        <f t="shared" si="471"/>
        <v>60126</v>
      </c>
      <c r="Q1082" s="56">
        <v>14936673</v>
      </c>
      <c r="R1082" s="47">
        <v>228737</v>
      </c>
      <c r="S1082" s="110"/>
      <c r="T1082" s="56">
        <v>1060781</v>
      </c>
      <c r="U1082" s="77"/>
      <c r="W1082" s="1">
        <f t="shared" si="472"/>
        <v>44905</v>
      </c>
      <c r="X1082" s="113">
        <f t="shared" si="473"/>
        <v>2338</v>
      </c>
      <c r="Y1082">
        <f t="shared" si="474"/>
        <v>363072</v>
      </c>
      <c r="Z1082" s="114">
        <f t="shared" si="475"/>
        <v>44905</v>
      </c>
      <c r="AA1082">
        <f t="shared" si="476"/>
        <v>0</v>
      </c>
      <c r="AB1082">
        <f t="shared" si="477"/>
        <v>5235</v>
      </c>
      <c r="AE1082" s="1">
        <f t="shared" si="478"/>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+H1082+G1083</f>
        <v>365312</v>
      </c>
      <c r="I1083" s="87">
        <f t="shared" si="467"/>
        <v>37968</v>
      </c>
      <c r="J1083" s="47">
        <v>-14</v>
      </c>
      <c r="K1083" s="55">
        <f t="shared" si="468"/>
        <v>141</v>
      </c>
      <c r="L1083" s="47">
        <v>0</v>
      </c>
      <c r="M1083" s="87">
        <f t="shared" si="469"/>
        <v>5235</v>
      </c>
      <c r="N1083" s="47">
        <v>3663</v>
      </c>
      <c r="O1083" s="87">
        <f t="shared" si="479"/>
        <v>322109</v>
      </c>
      <c r="P1083" s="105">
        <f t="shared" si="471"/>
        <v>59632</v>
      </c>
      <c r="Q1083" s="56">
        <v>14996305</v>
      </c>
      <c r="R1083" s="47">
        <v>203892</v>
      </c>
      <c r="S1083" s="110"/>
      <c r="T1083" s="56">
        <v>913759</v>
      </c>
      <c r="U1083" s="77"/>
      <c r="W1083" s="1">
        <f t="shared" si="472"/>
        <v>44906</v>
      </c>
      <c r="X1083" s="113">
        <f t="shared" si="473"/>
        <v>2240</v>
      </c>
      <c r="Y1083">
        <f t="shared" si="474"/>
        <v>365312</v>
      </c>
      <c r="Z1083" s="114">
        <f t="shared" si="475"/>
        <v>44906</v>
      </c>
      <c r="AA1083">
        <f t="shared" si="476"/>
        <v>0</v>
      </c>
      <c r="AB1083">
        <f t="shared" si="477"/>
        <v>5235</v>
      </c>
      <c r="AE1083" s="1">
        <f t="shared" si="478"/>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+H1083+G1084</f>
        <v>367627</v>
      </c>
      <c r="I1084" s="87">
        <f t="shared" si="467"/>
        <v>36340</v>
      </c>
      <c r="J1084" s="47">
        <v>6</v>
      </c>
      <c r="K1084" s="55">
        <f t="shared" si="468"/>
        <v>147</v>
      </c>
      <c r="L1084" s="47">
        <v>0</v>
      </c>
      <c r="M1084" s="87">
        <f t="shared" si="469"/>
        <v>5235</v>
      </c>
      <c r="N1084" s="47">
        <v>3943</v>
      </c>
      <c r="O1084" s="87">
        <f t="shared" si="479"/>
        <v>326052</v>
      </c>
      <c r="P1084" s="105">
        <f t="shared" si="471"/>
        <v>60906</v>
      </c>
      <c r="Q1084" s="56">
        <v>15057211</v>
      </c>
      <c r="R1084" s="47">
        <v>195613</v>
      </c>
      <c r="S1084" s="110"/>
      <c r="T1084" s="56">
        <v>777516</v>
      </c>
      <c r="U1084" s="77"/>
      <c r="W1084" s="1">
        <f t="shared" si="472"/>
        <v>44907</v>
      </c>
      <c r="X1084" s="113">
        <f t="shared" si="473"/>
        <v>2315</v>
      </c>
      <c r="Y1084">
        <f t="shared" si="474"/>
        <v>367627</v>
      </c>
      <c r="Z1084" s="114">
        <f t="shared" si="475"/>
        <v>44907</v>
      </c>
      <c r="AA1084">
        <f t="shared" si="476"/>
        <v>0</v>
      </c>
      <c r="AB1084">
        <f t="shared" si="477"/>
        <v>5235</v>
      </c>
      <c r="AE1084" s="1">
        <f t="shared" si="478"/>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480">+H1084+G1085</f>
        <v>369918</v>
      </c>
      <c r="I1085" s="87">
        <f t="shared" si="467"/>
        <v>35274</v>
      </c>
      <c r="J1085" s="47">
        <v>3</v>
      </c>
      <c r="K1085" s="55">
        <f t="shared" si="468"/>
        <v>150</v>
      </c>
      <c r="L1085" s="47">
        <v>0</v>
      </c>
      <c r="M1085" s="87">
        <f t="shared" si="469"/>
        <v>5235</v>
      </c>
      <c r="N1085" s="47">
        <v>3357</v>
      </c>
      <c r="O1085" s="87">
        <f t="shared" si="479"/>
        <v>329409</v>
      </c>
      <c r="P1085" s="105">
        <f t="shared" si="471"/>
        <v>52062</v>
      </c>
      <c r="Q1085" s="56">
        <v>15109273</v>
      </c>
      <c r="R1085" s="47">
        <v>232391</v>
      </c>
      <c r="S1085" s="110"/>
      <c r="T1085" s="56">
        <v>596873</v>
      </c>
      <c r="U1085" s="77"/>
      <c r="W1085" s="1">
        <f t="shared" si="472"/>
        <v>44908</v>
      </c>
      <c r="X1085" s="113">
        <f t="shared" si="473"/>
        <v>2291</v>
      </c>
      <c r="Y1085">
        <f t="shared" si="474"/>
        <v>369918</v>
      </c>
      <c r="Z1085" s="114">
        <f t="shared" si="475"/>
        <v>44908</v>
      </c>
      <c r="AA1085">
        <f t="shared" si="476"/>
        <v>0</v>
      </c>
      <c r="AB1085">
        <f t="shared" si="477"/>
        <v>5235</v>
      </c>
      <c r="AE1085" s="1">
        <f t="shared" si="478"/>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480"/>
        <v>371918</v>
      </c>
      <c r="I1086" s="117">
        <f>+H1086-M1086-O1086-9</f>
        <v>34700</v>
      </c>
      <c r="J1086" s="47">
        <v>17</v>
      </c>
      <c r="K1086" s="55">
        <f t="shared" si="468"/>
        <v>167</v>
      </c>
      <c r="L1086" s="47">
        <v>0</v>
      </c>
      <c r="M1086" s="87">
        <f t="shared" si="469"/>
        <v>5235</v>
      </c>
      <c r="N1086" s="47">
        <v>2565</v>
      </c>
      <c r="O1086" s="87">
        <f t="shared" si="479"/>
        <v>331974</v>
      </c>
      <c r="P1086" s="105">
        <f t="shared" si="471"/>
        <v>51046</v>
      </c>
      <c r="Q1086" s="56">
        <v>15160319</v>
      </c>
      <c r="R1086" s="47">
        <v>127440</v>
      </c>
      <c r="S1086" s="110"/>
      <c r="T1086" s="56">
        <v>519749</v>
      </c>
      <c r="U1086" s="77"/>
      <c r="W1086" s="1">
        <f t="shared" si="472"/>
        <v>44909</v>
      </c>
      <c r="X1086" s="113">
        <f t="shared" si="473"/>
        <v>2000</v>
      </c>
      <c r="Y1086">
        <f t="shared" si="474"/>
        <v>371918</v>
      </c>
      <c r="Z1086" s="114">
        <f t="shared" si="475"/>
        <v>44909</v>
      </c>
      <c r="AA1086">
        <f t="shared" si="476"/>
        <v>0</v>
      </c>
      <c r="AB1086">
        <f t="shared" si="477"/>
        <v>5235</v>
      </c>
      <c r="AE1086" s="1">
        <f t="shared" si="478"/>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480"/>
        <v>374075</v>
      </c>
      <c r="I1087" s="117">
        <f>+H1087-M1087-O1087-14</f>
        <v>34707</v>
      </c>
      <c r="J1087" s="47">
        <v>26</v>
      </c>
      <c r="K1087" s="55">
        <f t="shared" si="468"/>
        <v>193</v>
      </c>
      <c r="L1087" s="47">
        <v>0</v>
      </c>
      <c r="M1087" s="87">
        <f t="shared" si="469"/>
        <v>5235</v>
      </c>
      <c r="N1087" s="47">
        <v>2145</v>
      </c>
      <c r="O1087" s="87">
        <f t="shared" si="479"/>
        <v>334119</v>
      </c>
      <c r="P1087" s="105">
        <f t="shared" si="471"/>
        <v>44923</v>
      </c>
      <c r="Q1087" s="56">
        <v>15205242</v>
      </c>
      <c r="R1087" s="47">
        <v>116701</v>
      </c>
      <c r="S1087" s="110"/>
      <c r="T1087" s="56">
        <v>446786</v>
      </c>
      <c r="U1087" s="77"/>
      <c r="W1087" s="1">
        <f t="shared" si="472"/>
        <v>44910</v>
      </c>
      <c r="X1087" s="113">
        <f t="shared" si="473"/>
        <v>2157</v>
      </c>
      <c r="Y1087">
        <f t="shared" si="474"/>
        <v>374075</v>
      </c>
      <c r="Z1087" s="114">
        <f t="shared" si="475"/>
        <v>44910</v>
      </c>
      <c r="AA1087">
        <f t="shared" si="476"/>
        <v>0</v>
      </c>
      <c r="AB1087">
        <f t="shared" si="477"/>
        <v>5235</v>
      </c>
      <c r="AE1087" s="1">
        <f t="shared" si="478"/>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480"/>
        <v>376361</v>
      </c>
      <c r="I1088" s="117">
        <f>+H1088-M1088-O1088-24</f>
        <v>34334</v>
      </c>
      <c r="J1088" s="47">
        <v>34</v>
      </c>
      <c r="K1088" s="55">
        <f t="shared" si="468"/>
        <v>227</v>
      </c>
      <c r="L1088" s="47">
        <v>0</v>
      </c>
      <c r="M1088" s="87">
        <f t="shared" si="469"/>
        <v>5235</v>
      </c>
      <c r="N1088" s="47">
        <v>2649</v>
      </c>
      <c r="O1088" s="87">
        <f t="shared" si="479"/>
        <v>336768</v>
      </c>
      <c r="P1088" s="105">
        <f t="shared" si="471"/>
        <v>36242</v>
      </c>
      <c r="Q1088" s="56">
        <v>15241484</v>
      </c>
      <c r="R1088" s="47">
        <v>87964</v>
      </c>
      <c r="S1088" s="110"/>
      <c r="T1088" s="56">
        <v>394758</v>
      </c>
      <c r="U1088" s="77"/>
      <c r="W1088" s="1">
        <f t="shared" si="472"/>
        <v>44911</v>
      </c>
      <c r="X1088" s="113">
        <f t="shared" si="473"/>
        <v>2286</v>
      </c>
      <c r="Y1088">
        <f t="shared" si="474"/>
        <v>376361</v>
      </c>
      <c r="Z1088" s="114">
        <f t="shared" si="475"/>
        <v>44911</v>
      </c>
      <c r="AA1088">
        <f t="shared" si="476"/>
        <v>0</v>
      </c>
      <c r="AB1088">
        <f t="shared" si="477"/>
        <v>5235</v>
      </c>
      <c r="AE1088" s="1">
        <f t="shared" si="478"/>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480"/>
        <v>378458</v>
      </c>
      <c r="I1089" s="117">
        <f>+H1089-M1089-O1089-29</f>
        <v>34653</v>
      </c>
      <c r="J1089" s="47">
        <v>15</v>
      </c>
      <c r="K1089" s="55">
        <f t="shared" si="468"/>
        <v>242</v>
      </c>
      <c r="L1089" s="47">
        <v>0</v>
      </c>
      <c r="M1089" s="87">
        <f t="shared" si="469"/>
        <v>5235</v>
      </c>
      <c r="N1089" s="47">
        <v>1773</v>
      </c>
      <c r="O1089" s="87">
        <f t="shared" si="479"/>
        <v>338541</v>
      </c>
      <c r="P1089" s="105">
        <f t="shared" si="471"/>
        <v>32737</v>
      </c>
      <c r="Q1089" s="56">
        <v>15274221</v>
      </c>
      <c r="R1089" s="47">
        <v>68159</v>
      </c>
      <c r="S1089" s="110"/>
      <c r="T1089" s="56">
        <v>358786</v>
      </c>
      <c r="U1089" s="77"/>
      <c r="W1089" s="1">
        <f t="shared" si="472"/>
        <v>44912</v>
      </c>
      <c r="X1089" s="113">
        <f t="shared" si="473"/>
        <v>2097</v>
      </c>
      <c r="Y1089">
        <f t="shared" si="474"/>
        <v>378458</v>
      </c>
      <c r="Z1089" s="114">
        <f t="shared" si="475"/>
        <v>44912</v>
      </c>
      <c r="AA1089">
        <f t="shared" si="476"/>
        <v>0</v>
      </c>
      <c r="AB1089">
        <f t="shared" si="477"/>
        <v>5235</v>
      </c>
      <c r="AE1089" s="1">
        <f t="shared" si="478"/>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480"/>
        <v>380453</v>
      </c>
      <c r="I1090" s="117">
        <f>+H1090-M1090-O1090-33</f>
        <v>35298</v>
      </c>
      <c r="J1090" s="47">
        <v>11</v>
      </c>
      <c r="K1090" s="55">
        <f t="shared" si="468"/>
        <v>253</v>
      </c>
      <c r="L1090" s="47">
        <v>2</v>
      </c>
      <c r="M1090" s="87">
        <f t="shared" si="469"/>
        <v>5237</v>
      </c>
      <c r="N1090" s="47">
        <v>1344</v>
      </c>
      <c r="O1090" s="87">
        <f t="shared" si="479"/>
        <v>339885</v>
      </c>
      <c r="P1090" s="105">
        <f t="shared" si="471"/>
        <v>28428</v>
      </c>
      <c r="Q1090" s="56">
        <v>15302649</v>
      </c>
      <c r="R1090" s="47">
        <v>60777</v>
      </c>
      <c r="S1090" s="110"/>
      <c r="T1090" s="56">
        <v>326199</v>
      </c>
      <c r="U1090" s="77"/>
      <c r="W1090" s="1">
        <f t="shared" si="472"/>
        <v>44913</v>
      </c>
      <c r="X1090" s="113">
        <f t="shared" si="473"/>
        <v>1995</v>
      </c>
      <c r="Y1090">
        <f t="shared" si="474"/>
        <v>380453</v>
      </c>
      <c r="Z1090" s="114">
        <f t="shared" si="475"/>
        <v>44913</v>
      </c>
      <c r="AA1090">
        <f t="shared" si="476"/>
        <v>2</v>
      </c>
      <c r="AB1090">
        <f t="shared" si="477"/>
        <v>5237</v>
      </c>
      <c r="AE1090" s="1">
        <f t="shared" si="478"/>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099" si="481">+H1090+G1091</f>
        <v>383175</v>
      </c>
      <c r="I1091" s="117">
        <f>+H1091-M1091-O1091-55</f>
        <v>35976</v>
      </c>
      <c r="J1091" s="47">
        <v>23</v>
      </c>
      <c r="K1091" s="55">
        <f t="shared" si="468"/>
        <v>276</v>
      </c>
      <c r="L1091" s="47">
        <v>5</v>
      </c>
      <c r="M1091" s="87">
        <f t="shared" si="469"/>
        <v>5242</v>
      </c>
      <c r="N1091" s="47">
        <v>2017</v>
      </c>
      <c r="O1091" s="87">
        <f t="shared" si="479"/>
        <v>341902</v>
      </c>
      <c r="P1091" s="105">
        <f t="shared" si="471"/>
        <v>26517</v>
      </c>
      <c r="Q1091" s="56">
        <v>15329166</v>
      </c>
      <c r="R1091" s="47">
        <v>61019</v>
      </c>
      <c r="S1091" s="110"/>
      <c r="T1091" s="56">
        <v>291547</v>
      </c>
      <c r="U1091" s="77"/>
      <c r="W1091" s="1">
        <f t="shared" si="472"/>
        <v>44914</v>
      </c>
      <c r="X1091" s="113">
        <f t="shared" si="473"/>
        <v>2722</v>
      </c>
      <c r="Y1091">
        <f t="shared" si="474"/>
        <v>383175</v>
      </c>
      <c r="Z1091" s="114">
        <f t="shared" si="475"/>
        <v>44914</v>
      </c>
      <c r="AA1091">
        <f t="shared" si="476"/>
        <v>5</v>
      </c>
      <c r="AB1091">
        <f t="shared" si="477"/>
        <v>5242</v>
      </c>
      <c r="AE1091" s="1">
        <f t="shared" si="478"/>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481"/>
        <v>386276</v>
      </c>
      <c r="I1092" s="117">
        <f>+H1092-M1092-O1092-68</f>
        <v>37112</v>
      </c>
      <c r="J1092" s="47">
        <v>53</v>
      </c>
      <c r="K1092" s="55">
        <f t="shared" si="468"/>
        <v>329</v>
      </c>
      <c r="L1092" s="47">
        <v>0</v>
      </c>
      <c r="M1092" s="214">
        <f>+L1092+M1091-1</f>
        <v>5241</v>
      </c>
      <c r="N1092" s="47">
        <v>1953</v>
      </c>
      <c r="O1092" s="87">
        <f t="shared" si="479"/>
        <v>343855</v>
      </c>
      <c r="P1092" s="105">
        <f t="shared" si="471"/>
        <v>16043</v>
      </c>
      <c r="Q1092" s="56">
        <v>15345209</v>
      </c>
      <c r="R1092" s="47">
        <v>54918</v>
      </c>
      <c r="S1092" s="110"/>
      <c r="T1092" s="56">
        <v>252610</v>
      </c>
      <c r="U1092" s="77"/>
      <c r="W1092" s="1">
        <f t="shared" si="472"/>
        <v>44915</v>
      </c>
      <c r="X1092" s="113">
        <f t="shared" si="473"/>
        <v>3101</v>
      </c>
      <c r="Y1092">
        <f t="shared" si="474"/>
        <v>386276</v>
      </c>
      <c r="Z1092" s="114">
        <f t="shared" si="475"/>
        <v>44915</v>
      </c>
      <c r="AA1092">
        <f t="shared" si="476"/>
        <v>0</v>
      </c>
      <c r="AB1092">
        <f t="shared" si="477"/>
        <v>5241</v>
      </c>
      <c r="AE1092" s="1">
        <f t="shared" si="478"/>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si="481"/>
        <v>389306</v>
      </c>
      <c r="I1093" s="117">
        <f>+H1093-M1093-O1093-88</f>
        <v>37770</v>
      </c>
      <c r="J1093" s="47">
        <v>45</v>
      </c>
      <c r="K1093" s="55">
        <f t="shared" si="468"/>
        <v>374</v>
      </c>
      <c r="L1093" s="47">
        <v>0</v>
      </c>
      <c r="M1093" s="87">
        <f t="shared" ref="M1093:M1099" si="482">+L1093+M1092</f>
        <v>5241</v>
      </c>
      <c r="N1093" s="47">
        <v>2352</v>
      </c>
      <c r="O1093" s="87">
        <f t="shared" si="479"/>
        <v>346207</v>
      </c>
      <c r="P1093" s="105">
        <f t="shared" si="471"/>
        <v>15520</v>
      </c>
      <c r="Q1093" s="56">
        <v>15360729</v>
      </c>
      <c r="R1093" s="47">
        <v>56770</v>
      </c>
      <c r="S1093" s="110"/>
      <c r="T1093" s="56">
        <v>211122</v>
      </c>
      <c r="U1093" s="77"/>
      <c r="W1093" s="1">
        <f t="shared" si="472"/>
        <v>44916</v>
      </c>
      <c r="X1093" s="113">
        <f t="shared" si="473"/>
        <v>3030</v>
      </c>
      <c r="Y1093">
        <f t="shared" si="474"/>
        <v>389306</v>
      </c>
      <c r="Z1093" s="114">
        <f t="shared" si="475"/>
        <v>44916</v>
      </c>
      <c r="AA1093">
        <f t="shared" si="476"/>
        <v>0</v>
      </c>
      <c r="AB1093">
        <f t="shared" si="477"/>
        <v>5241</v>
      </c>
      <c r="AE1093" s="1">
        <f t="shared" si="478"/>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si="481"/>
        <v>393067</v>
      </c>
      <c r="I1094" s="117">
        <f>+H1094-M1094-O1094-114</f>
        <v>39355</v>
      </c>
      <c r="J1094" s="47">
        <v>42</v>
      </c>
      <c r="K1094" s="55">
        <f t="shared" si="468"/>
        <v>416</v>
      </c>
      <c r="L1094" s="47">
        <v>0</v>
      </c>
      <c r="M1094" s="87">
        <f t="shared" si="482"/>
        <v>5241</v>
      </c>
      <c r="N1094" s="47">
        <v>2150</v>
      </c>
      <c r="O1094" s="87">
        <f t="shared" si="479"/>
        <v>348357</v>
      </c>
      <c r="P1094" s="105">
        <f t="shared" si="471"/>
        <v>8560</v>
      </c>
      <c r="Q1094" s="56">
        <v>15369289</v>
      </c>
      <c r="R1094" s="47">
        <v>50372</v>
      </c>
      <c r="S1094" s="110"/>
      <c r="T1094" s="56">
        <v>167935</v>
      </c>
      <c r="U1094" s="77"/>
      <c r="W1094" s="1">
        <f t="shared" si="472"/>
        <v>44917</v>
      </c>
      <c r="X1094" s="113">
        <f t="shared" si="473"/>
        <v>3761</v>
      </c>
      <c r="Y1094">
        <f t="shared" si="474"/>
        <v>393067</v>
      </c>
      <c r="Z1094" s="114">
        <f t="shared" si="475"/>
        <v>44917</v>
      </c>
      <c r="AA1094">
        <f t="shared" si="476"/>
        <v>0</v>
      </c>
      <c r="AB1094">
        <f t="shared" si="477"/>
        <v>5241</v>
      </c>
      <c r="AE1094" s="1">
        <f t="shared" si="478"/>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si="481"/>
        <v>397195</v>
      </c>
      <c r="I1095" s="117">
        <f>+H1095-M1095-O1095-138</f>
        <v>41699</v>
      </c>
      <c r="J1095" s="47">
        <v>99</v>
      </c>
      <c r="K1095" s="55">
        <f t="shared" si="468"/>
        <v>515</v>
      </c>
      <c r="L1095" s="47">
        <v>0</v>
      </c>
      <c r="M1095" s="87">
        <f t="shared" si="482"/>
        <v>5241</v>
      </c>
      <c r="N1095" s="47">
        <v>1760</v>
      </c>
      <c r="O1095" s="87">
        <f t="shared" si="479"/>
        <v>350117</v>
      </c>
      <c r="P1095" s="105">
        <f t="shared" si="471"/>
        <v>8663</v>
      </c>
      <c r="Q1095" s="56">
        <v>15377952</v>
      </c>
      <c r="R1095" s="47">
        <v>28865</v>
      </c>
      <c r="S1095" s="110"/>
      <c r="T1095" s="56">
        <v>147724</v>
      </c>
      <c r="U1095" s="77"/>
      <c r="W1095" s="1">
        <f t="shared" si="472"/>
        <v>44918</v>
      </c>
      <c r="X1095" s="113">
        <f t="shared" si="473"/>
        <v>4128</v>
      </c>
      <c r="Y1095">
        <f t="shared" si="474"/>
        <v>397195</v>
      </c>
      <c r="Z1095" s="114">
        <f t="shared" si="475"/>
        <v>44918</v>
      </c>
      <c r="AA1095">
        <f t="shared" si="476"/>
        <v>0</v>
      </c>
      <c r="AB1095">
        <f t="shared" si="477"/>
        <v>5241</v>
      </c>
      <c r="AE1095" s="1">
        <f t="shared" si="478"/>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si="481"/>
        <v>400178</v>
      </c>
      <c r="I1096" s="117">
        <f>+H1096-M1096-O1096-145</f>
        <v>43868</v>
      </c>
      <c r="J1096" s="47">
        <v>96</v>
      </c>
      <c r="K1096" s="55">
        <f t="shared" si="468"/>
        <v>611</v>
      </c>
      <c r="L1096" s="47">
        <v>0</v>
      </c>
      <c r="M1096" s="87">
        <f t="shared" si="482"/>
        <v>5241</v>
      </c>
      <c r="N1096" s="47">
        <v>807</v>
      </c>
      <c r="O1096" s="87">
        <f t="shared" si="479"/>
        <v>350924</v>
      </c>
      <c r="P1096" s="105" t="e">
        <f t="shared" si="471"/>
        <v>#VALUE!</v>
      </c>
      <c r="Q1096" s="56" t="s">
        <v>985</v>
      </c>
      <c r="R1096" s="47" t="s">
        <v>985</v>
      </c>
      <c r="S1096" s="110"/>
      <c r="T1096" s="56" t="s">
        <v>985</v>
      </c>
      <c r="U1096" s="77"/>
      <c r="W1096" s="1">
        <f t="shared" si="472"/>
        <v>44919</v>
      </c>
      <c r="X1096" s="113">
        <f t="shared" si="473"/>
        <v>2983</v>
      </c>
      <c r="Y1096">
        <f t="shared" si="474"/>
        <v>400178</v>
      </c>
      <c r="Z1096" s="114">
        <f t="shared" si="475"/>
        <v>44919</v>
      </c>
      <c r="AA1096">
        <f t="shared" si="476"/>
        <v>0</v>
      </c>
      <c r="AB1096">
        <f t="shared" si="477"/>
        <v>5241</v>
      </c>
      <c r="AE1096" s="1">
        <f t="shared" si="478"/>
        <v>44919</v>
      </c>
      <c r="AF1096" s="259">
        <f>+G1096-香港マカオ台湾の患者・海外輸入症例・無症状病原体保有者!B1095</f>
        <v>2940</v>
      </c>
    </row>
    <row r="1097" spans="2:32" x14ac:dyDescent="0.55000000000000004">
      <c r="B1097" s="201">
        <v>44920</v>
      </c>
      <c r="C1097" s="47">
        <v>0</v>
      </c>
      <c r="D1097" s="83"/>
      <c r="E1097" s="104"/>
      <c r="F1097" s="56">
        <v>23</v>
      </c>
      <c r="G1097" s="47">
        <v>2668</v>
      </c>
      <c r="H1097" s="87">
        <f t="shared" si="481"/>
        <v>402846</v>
      </c>
      <c r="I1097" s="117">
        <f>+H1097-M1097-O1097-154</f>
        <v>45803</v>
      </c>
      <c r="J1097" s="47">
        <v>90</v>
      </c>
      <c r="K1097" s="55">
        <f t="shared" si="468"/>
        <v>701</v>
      </c>
      <c r="L1097" s="47">
        <v>0</v>
      </c>
      <c r="M1097" s="87">
        <f t="shared" si="482"/>
        <v>5241</v>
      </c>
      <c r="N1097" s="47">
        <v>724</v>
      </c>
      <c r="O1097" s="87">
        <f t="shared" si="479"/>
        <v>351648</v>
      </c>
      <c r="P1097" s="105" t="e">
        <f t="shared" si="471"/>
        <v>#VALUE!</v>
      </c>
      <c r="Q1097" s="56" t="s">
        <v>985</v>
      </c>
      <c r="R1097" s="47" t="s">
        <v>985</v>
      </c>
      <c r="S1097" s="110"/>
      <c r="T1097" s="56" t="s">
        <v>985</v>
      </c>
      <c r="U1097" s="77"/>
      <c r="W1097" s="1">
        <f t="shared" si="472"/>
        <v>44920</v>
      </c>
      <c r="X1097" s="113">
        <f t="shared" si="473"/>
        <v>2668</v>
      </c>
      <c r="Y1097">
        <f t="shared" si="474"/>
        <v>402846</v>
      </c>
      <c r="Z1097" s="114">
        <f t="shared" si="475"/>
        <v>44920</v>
      </c>
      <c r="AA1097">
        <f t="shared" si="476"/>
        <v>0</v>
      </c>
      <c r="AB1097">
        <f t="shared" si="477"/>
        <v>5241</v>
      </c>
      <c r="AE1097" s="1">
        <f t="shared" si="478"/>
        <v>44920</v>
      </c>
      <c r="AF1097" s="259">
        <f>+G1097-香港マカオ台湾の患者・海外輸入症例・無症状病原体保有者!B1096</f>
        <v>2637</v>
      </c>
    </row>
    <row r="1098" spans="2:32" x14ac:dyDescent="0.55000000000000004">
      <c r="B1098" s="201">
        <v>44921</v>
      </c>
      <c r="C1098" s="47">
        <v>7</v>
      </c>
      <c r="D1098" s="83"/>
      <c r="E1098" s="104"/>
      <c r="F1098" s="56">
        <v>30</v>
      </c>
      <c r="G1098" s="47">
        <v>4436</v>
      </c>
      <c r="H1098" s="87">
        <f t="shared" si="481"/>
        <v>407282</v>
      </c>
      <c r="I1098" s="117">
        <f>+H1098-M1098-O1098-196</f>
        <v>48550</v>
      </c>
      <c r="J1098" s="47">
        <v>227</v>
      </c>
      <c r="K1098" s="55">
        <f t="shared" si="468"/>
        <v>928</v>
      </c>
      <c r="L1098" s="47">
        <v>0</v>
      </c>
      <c r="M1098" s="87">
        <f t="shared" si="482"/>
        <v>5241</v>
      </c>
      <c r="N1098" s="47">
        <v>1647</v>
      </c>
      <c r="O1098" s="87">
        <f t="shared" si="479"/>
        <v>353295</v>
      </c>
      <c r="P1098" s="105" t="e">
        <f t="shared" si="471"/>
        <v>#VALUE!</v>
      </c>
      <c r="Q1098" s="56" t="s">
        <v>985</v>
      </c>
      <c r="R1098" s="47" t="s">
        <v>985</v>
      </c>
      <c r="S1098" s="110"/>
      <c r="T1098" s="56" t="s">
        <v>985</v>
      </c>
      <c r="U1098" s="77"/>
      <c r="W1098" s="1">
        <f t="shared" si="472"/>
        <v>44921</v>
      </c>
      <c r="X1098" s="113">
        <f t="shared" si="473"/>
        <v>4436</v>
      </c>
      <c r="Y1098">
        <f t="shared" si="474"/>
        <v>407282</v>
      </c>
      <c r="Z1098" s="114">
        <f t="shared" si="475"/>
        <v>44921</v>
      </c>
      <c r="AA1098">
        <f t="shared" si="476"/>
        <v>0</v>
      </c>
      <c r="AB1098">
        <f t="shared" si="477"/>
        <v>5241</v>
      </c>
      <c r="AE1098" s="1">
        <f t="shared" si="478"/>
        <v>44921</v>
      </c>
      <c r="AF1098" s="259">
        <f>+G1098-香港マカオ台湾の患者・海外輸入症例・無症状病原体保有者!B1097</f>
        <v>4388</v>
      </c>
    </row>
    <row r="1099" spans="2:32" x14ac:dyDescent="0.55000000000000004">
      <c r="B1099" s="201">
        <v>44922</v>
      </c>
      <c r="C1099" s="47">
        <v>0</v>
      </c>
      <c r="D1099" s="83"/>
      <c r="E1099" s="104"/>
      <c r="F1099" s="56">
        <v>13</v>
      </c>
      <c r="G1099" s="47">
        <v>5231</v>
      </c>
      <c r="H1099" s="87">
        <f t="shared" si="481"/>
        <v>412513</v>
      </c>
      <c r="I1099" s="117">
        <f>+H1099-M1099-O1099-241</f>
        <v>51851</v>
      </c>
      <c r="J1099" s="47">
        <v>332</v>
      </c>
      <c r="K1099" s="55">
        <f t="shared" si="468"/>
        <v>1260</v>
      </c>
      <c r="L1099" s="47">
        <v>3</v>
      </c>
      <c r="M1099" s="87">
        <f t="shared" si="482"/>
        <v>5244</v>
      </c>
      <c r="N1099" s="47">
        <v>1882</v>
      </c>
      <c r="O1099" s="87">
        <f t="shared" si="479"/>
        <v>355177</v>
      </c>
      <c r="P1099" s="105" t="e">
        <f t="shared" si="471"/>
        <v>#VALUE!</v>
      </c>
      <c r="Q1099" s="56" t="s">
        <v>985</v>
      </c>
      <c r="R1099" s="47" t="s">
        <v>985</v>
      </c>
      <c r="S1099" s="110"/>
      <c r="T1099" s="56" t="s">
        <v>985</v>
      </c>
      <c r="U1099" s="77"/>
      <c r="W1099" s="1">
        <f t="shared" si="472"/>
        <v>44922</v>
      </c>
      <c r="X1099" s="113">
        <f t="shared" si="473"/>
        <v>5231</v>
      </c>
      <c r="Y1099">
        <f t="shared" si="474"/>
        <v>412513</v>
      </c>
      <c r="Z1099" s="114">
        <f t="shared" si="475"/>
        <v>44922</v>
      </c>
      <c r="AA1099">
        <f t="shared" si="476"/>
        <v>3</v>
      </c>
      <c r="AB1099">
        <f t="shared" si="477"/>
        <v>5244</v>
      </c>
      <c r="AE1099" s="1">
        <f t="shared" si="478"/>
        <v>44922</v>
      </c>
      <c r="AF1099" s="259">
        <f>+G1099-香港マカオ台湾の患者・海外輸入症例・無症状病原体保有者!B1098</f>
        <v>5136</v>
      </c>
    </row>
    <row r="1100" spans="2:32" x14ac:dyDescent="0.55000000000000004">
      <c r="B1100" s="201"/>
      <c r="C1100" s="47"/>
      <c r="D1100" s="83"/>
      <c r="E1100" s="104"/>
      <c r="F1100" s="56"/>
      <c r="G1100" s="47"/>
      <c r="H1100" s="87"/>
      <c r="I1100" s="87"/>
      <c r="J1100" s="47"/>
      <c r="K1100" s="55"/>
      <c r="L1100" s="47"/>
      <c r="M1100" s="87"/>
      <c r="N1100" s="47"/>
      <c r="O1100" s="87"/>
      <c r="P1100" s="105"/>
      <c r="Q1100" s="56"/>
      <c r="R1100" s="47"/>
      <c r="S1100" s="110"/>
      <c r="T1100" s="56"/>
      <c r="U1100" s="77"/>
      <c r="W1100" s="1"/>
      <c r="X1100" s="113"/>
      <c r="Z1100" s="114"/>
      <c r="AE1100" s="1"/>
      <c r="AF1100" s="259"/>
    </row>
    <row r="1101" spans="2:32" x14ac:dyDescent="0.55000000000000004">
      <c r="B1101" s="201"/>
      <c r="C1101" s="47"/>
      <c r="D1101" s="83"/>
      <c r="E1101" s="104"/>
      <c r="F1101" s="56"/>
      <c r="G1101" s="47"/>
      <c r="H1101" s="87"/>
      <c r="I1101" s="87"/>
      <c r="J1101" s="47"/>
      <c r="K1101" s="55"/>
      <c r="L1101" s="47"/>
      <c r="M1101" s="87"/>
      <c r="N1101" s="47"/>
      <c r="O1101" s="87"/>
      <c r="P1101" s="105"/>
      <c r="Q1101" s="56"/>
      <c r="R1101" s="47"/>
      <c r="S1101" s="110"/>
      <c r="T1101" s="56"/>
      <c r="U1101" s="77"/>
      <c r="W1101" s="1"/>
      <c r="X1101" s="113"/>
      <c r="Z1101" s="114"/>
      <c r="AE1101" s="1"/>
      <c r="AF1101" s="259"/>
    </row>
    <row r="1102" spans="2:32" x14ac:dyDescent="0.55000000000000004">
      <c r="B1102" s="201"/>
      <c r="C1102" s="47"/>
      <c r="D1102" s="83"/>
      <c r="E1102" s="104"/>
      <c r="F1102" s="56"/>
      <c r="G1102" s="47"/>
      <c r="H1102" s="87"/>
      <c r="I1102" s="87"/>
      <c r="J1102" s="47"/>
      <c r="K1102" s="55"/>
      <c r="L1102" s="47"/>
      <c r="M1102" s="87"/>
      <c r="N1102" s="47"/>
      <c r="O1102" s="87"/>
      <c r="P1102" s="105"/>
      <c r="Q1102" s="56"/>
      <c r="R1102" s="47"/>
      <c r="S1102" s="110"/>
      <c r="T1102" s="56"/>
      <c r="U1102" s="77"/>
      <c r="W1102" s="1"/>
      <c r="X1102" s="113"/>
      <c r="Z1102" s="114"/>
      <c r="AE1102" s="1"/>
      <c r="AF1102" s="259"/>
    </row>
    <row r="1103" spans="2:32" ht="18.5" thickBot="1" x14ac:dyDescent="0.6">
      <c r="B1103" s="65"/>
      <c r="C1103" s="58"/>
      <c r="D1103" s="48"/>
      <c r="E1103" s="60"/>
      <c r="F1103" s="59"/>
      <c r="G1103" s="47"/>
      <c r="H1103" s="87"/>
      <c r="I1103" s="87"/>
      <c r="J1103" s="58"/>
      <c r="K1103" s="55"/>
      <c r="L1103" s="47"/>
      <c r="M1103" s="87"/>
      <c r="N1103" s="47"/>
      <c r="O1103" s="87"/>
      <c r="P1103" s="105"/>
      <c r="Q1103" s="59"/>
      <c r="R1103" s="47"/>
      <c r="S1103" s="59"/>
      <c r="T1103" s="59"/>
      <c r="U1103" s="77"/>
      <c r="W1103" s="1"/>
      <c r="X1103" s="113"/>
      <c r="Z1103" s="114"/>
      <c r="AE1103" s="1"/>
      <c r="AF1103" s="259"/>
    </row>
    <row r="1104" spans="2:32" ht="9.5" customHeight="1" thickBot="1" x14ac:dyDescent="0.6">
      <c r="B1104" s="65"/>
      <c r="C1104" s="78"/>
      <c r="D1104" s="79"/>
      <c r="E1104" s="81"/>
      <c r="F1104" s="93"/>
      <c r="G1104" s="78"/>
      <c r="H1104" s="81"/>
      <c r="I1104" s="81"/>
      <c r="J1104" s="78"/>
      <c r="K1104" s="81"/>
      <c r="L1104" s="78"/>
      <c r="M1104" s="81"/>
      <c r="N1104" s="82"/>
      <c r="O1104" s="80"/>
      <c r="P1104" s="92"/>
      <c r="Q1104" s="93"/>
      <c r="R1104" s="112"/>
      <c r="S1104" s="93"/>
      <c r="T1104" s="93"/>
      <c r="U1104" s="66"/>
      <c r="AF1104" s="259"/>
    </row>
    <row r="1105" spans="2:32" x14ac:dyDescent="0.55000000000000004">
      <c r="M1105" s="262">
        <f>SUM(L845:L862)</f>
        <v>503</v>
      </c>
      <c r="AF1105" s="259"/>
    </row>
    <row r="1106" spans="2:32" ht="13" customHeight="1" x14ac:dyDescent="0.55000000000000004">
      <c r="E1106" s="106"/>
      <c r="F1106" s="107"/>
      <c r="G1106" s="106" t="s">
        <v>80</v>
      </c>
      <c r="H1106" s="107"/>
      <c r="I1106" s="107"/>
      <c r="J1106" s="107"/>
      <c r="U1106" s="71"/>
      <c r="AF1106" s="259"/>
    </row>
    <row r="1107" spans="2:32" ht="13" customHeight="1" x14ac:dyDescent="0.55000000000000004">
      <c r="E1107" s="106" t="s">
        <v>98</v>
      </c>
      <c r="F1107" s="107"/>
      <c r="G1107" s="274" t="s">
        <v>79</v>
      </c>
      <c r="H1107" s="275"/>
      <c r="I1107" s="106" t="s">
        <v>106</v>
      </c>
      <c r="J1107" s="107"/>
      <c r="AF1107" s="259"/>
    </row>
    <row r="1108" spans="2:32" ht="13" customHeight="1" x14ac:dyDescent="0.55000000000000004">
      <c r="B1108" s="119"/>
      <c r="E1108" s="108" t="s">
        <v>108</v>
      </c>
      <c r="F1108" s="107"/>
      <c r="G1108" s="108"/>
      <c r="H1108" s="108"/>
      <c r="I1108" s="106" t="s">
        <v>107</v>
      </c>
      <c r="J1108" s="107"/>
      <c r="AF1108" s="259"/>
    </row>
    <row r="1109" spans="2:32" ht="18.5" customHeight="1" x14ac:dyDescent="0.55000000000000004">
      <c r="E1109" s="106" t="s">
        <v>96</v>
      </c>
      <c r="F1109" s="107"/>
      <c r="G1109" s="106" t="s">
        <v>97</v>
      </c>
      <c r="H1109" s="107"/>
      <c r="I1109" s="107"/>
      <c r="J1109" s="107"/>
      <c r="AF1109" s="259"/>
    </row>
    <row r="1110" spans="2:32" ht="13" customHeight="1" x14ac:dyDescent="0.55000000000000004">
      <c r="E1110" s="106" t="s">
        <v>98</v>
      </c>
      <c r="F1110" s="107"/>
      <c r="G1110" s="106" t="s">
        <v>99</v>
      </c>
      <c r="H1110" s="107"/>
      <c r="I1110" s="107"/>
      <c r="J1110" s="107"/>
      <c r="AF1110" s="259"/>
    </row>
    <row r="1111" spans="2:32" ht="13" customHeight="1" x14ac:dyDescent="0.55000000000000004">
      <c r="E1111" s="106" t="s">
        <v>98</v>
      </c>
      <c r="F1111" s="107"/>
      <c r="G1111" s="106" t="s">
        <v>100</v>
      </c>
      <c r="H1111" s="107"/>
      <c r="I1111" s="107"/>
      <c r="J1111" s="107"/>
      <c r="AF1111" s="259"/>
    </row>
    <row r="1112" spans="2:32" ht="13" customHeight="1" x14ac:dyDescent="0.55000000000000004">
      <c r="E1112" s="106" t="s">
        <v>101</v>
      </c>
      <c r="F1112" s="107"/>
      <c r="G1112" s="106" t="s">
        <v>102</v>
      </c>
      <c r="H1112" s="107"/>
      <c r="I1112" s="107"/>
      <c r="J1112" s="107"/>
      <c r="AF1112" s="259"/>
    </row>
    <row r="1113" spans="2:32" ht="13" customHeight="1" x14ac:dyDescent="0.55000000000000004">
      <c r="E1113" s="106" t="s">
        <v>103</v>
      </c>
      <c r="F1113" s="107"/>
      <c r="G1113" s="106" t="s">
        <v>104</v>
      </c>
      <c r="H1113" s="107"/>
      <c r="I1113" s="107"/>
      <c r="J1113" s="107"/>
      <c r="AF1113" s="259"/>
    </row>
    <row r="1114" spans="2:32" x14ac:dyDescent="0.55000000000000004">
      <c r="AF1114" s="259"/>
    </row>
    <row r="1115" spans="2:32" x14ac:dyDescent="0.55000000000000004">
      <c r="AF1115" s="259"/>
    </row>
    <row r="1116" spans="2:32" x14ac:dyDescent="0.55000000000000004">
      <c r="AF1116" s="259"/>
    </row>
    <row r="1117" spans="2:32" x14ac:dyDescent="0.55000000000000004">
      <c r="AF1117" s="259"/>
    </row>
    <row r="1118" spans="2:32" x14ac:dyDescent="0.55000000000000004">
      <c r="AF1118" s="259"/>
    </row>
    <row r="1119" spans="2:32" x14ac:dyDescent="0.55000000000000004">
      <c r="AF1119" s="259"/>
    </row>
    <row r="1120" spans="2:32" x14ac:dyDescent="0.55000000000000004">
      <c r="AF1120" s="259"/>
    </row>
    <row r="1121" spans="32:32" x14ac:dyDescent="0.55000000000000004">
      <c r="AF1121" s="259"/>
    </row>
    <row r="1122" spans="32:32" x14ac:dyDescent="0.55000000000000004">
      <c r="AF1122" s="259"/>
    </row>
  </sheetData>
  <mergeCells count="12">
    <mergeCell ref="G1107:H110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16"/>
  <sheetViews>
    <sheetView topLeftCell="A6" zoomScaleNormal="100" workbookViewId="0">
      <pane xSplit="1" ySplit="2" topLeftCell="B1091" activePane="bottomRight" state="frozen"/>
      <selection activeCell="A6" sqref="A6"/>
      <selection pane="topRight" activeCell="B6" sqref="B6"/>
      <selection pane="bottomLeft" activeCell="A8" sqref="A8"/>
      <selection pane="bottomRight" activeCell="B1099" sqref="B1099"/>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6" t="s">
        <v>128</v>
      </c>
      <c r="Q5" s="337"/>
      <c r="R5" s="337"/>
      <c r="S5" s="338"/>
      <c r="T5" s="345" t="s">
        <v>88</v>
      </c>
      <c r="U5" s="346"/>
      <c r="V5" s="346"/>
      <c r="W5" s="346"/>
      <c r="X5" s="347"/>
      <c r="Y5" s="2"/>
      <c r="Z5" s="295" t="s">
        <v>76</v>
      </c>
      <c r="AA5" s="310" t="s">
        <v>161</v>
      </c>
      <c r="AB5" s="311"/>
      <c r="AC5" s="312"/>
      <c r="AD5" s="353" t="s">
        <v>142</v>
      </c>
      <c r="AE5" s="354"/>
      <c r="AF5" s="331"/>
      <c r="AG5" s="331"/>
      <c r="AH5" s="331"/>
      <c r="AI5" s="331"/>
      <c r="AJ5" s="355"/>
      <c r="AK5" s="330" t="s">
        <v>143</v>
      </c>
      <c r="AL5" s="331"/>
      <c r="AM5" s="331"/>
      <c r="AN5" s="331"/>
      <c r="AO5" s="331"/>
      <c r="AP5" s="332"/>
      <c r="AQ5" s="330" t="s">
        <v>144</v>
      </c>
      <c r="AR5" s="331"/>
      <c r="AS5" s="331"/>
      <c r="AT5" s="331"/>
      <c r="AU5" s="331"/>
      <c r="AV5" s="342"/>
    </row>
    <row r="6" spans="1:97" ht="28.5" customHeight="1" x14ac:dyDescent="0.55000000000000004">
      <c r="A6" s="295"/>
      <c r="B6" s="303" t="s">
        <v>148</v>
      </c>
      <c r="C6" s="304"/>
      <c r="D6" s="307" t="s">
        <v>86</v>
      </c>
      <c r="E6" s="305" t="s">
        <v>136</v>
      </c>
      <c r="F6" s="301"/>
      <c r="G6" s="307" t="s">
        <v>133</v>
      </c>
      <c r="H6" s="307" t="s">
        <v>9</v>
      </c>
      <c r="I6" s="307" t="s">
        <v>86</v>
      </c>
      <c r="J6" s="307" t="s">
        <v>133</v>
      </c>
      <c r="K6" s="308" t="s">
        <v>981</v>
      </c>
      <c r="L6" s="324"/>
      <c r="M6" s="325"/>
      <c r="N6" s="328"/>
      <c r="O6" s="329"/>
      <c r="P6" s="339"/>
      <c r="Q6" s="340"/>
      <c r="R6" s="340"/>
      <c r="S6" s="341"/>
      <c r="T6" s="348"/>
      <c r="U6" s="349"/>
      <c r="V6" s="349"/>
      <c r="W6" s="349"/>
      <c r="X6" s="350"/>
      <c r="Y6" s="2"/>
      <c r="Z6" s="295"/>
      <c r="AA6" s="313"/>
      <c r="AB6" s="314"/>
      <c r="AC6" s="315"/>
      <c r="AD6" s="351" t="s">
        <v>141</v>
      </c>
      <c r="AE6" s="352"/>
      <c r="AF6" s="319"/>
      <c r="AG6" s="319" t="s">
        <v>140</v>
      </c>
      <c r="AH6" s="319"/>
      <c r="AI6" s="319" t="s">
        <v>132</v>
      </c>
      <c r="AJ6" s="320"/>
      <c r="AK6" s="333" t="s">
        <v>141</v>
      </c>
      <c r="AL6" s="334"/>
      <c r="AM6" s="334" t="s">
        <v>140</v>
      </c>
      <c r="AN6" s="334"/>
      <c r="AO6" s="334" t="s">
        <v>132</v>
      </c>
      <c r="AP6" s="335"/>
      <c r="AQ6" s="343" t="s">
        <v>141</v>
      </c>
      <c r="AR6" s="319"/>
      <c r="AS6" s="319" t="s">
        <v>140</v>
      </c>
      <c r="AT6" s="319"/>
      <c r="AU6" s="319" t="s">
        <v>132</v>
      </c>
      <c r="AV6" s="344"/>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98"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98"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98" si="1840">+BA1036+1</f>
        <v>466</v>
      </c>
      <c r="BB1040" s="119">
        <v>1</v>
      </c>
      <c r="BC1040" s="26">
        <f t="shared" ref="BC1040:BC1045" si="1841">+BC1039+BB1040</f>
        <v>1674</v>
      </c>
      <c r="BD1040" s="217">
        <f t="shared" ref="BD1040:BD1098"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Z109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AX109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C1098" si="2034">+B1069+C1068</f>
        <v>27494</v>
      </c>
      <c r="D1069" s="261">
        <f t="shared" ref="D1069:D1098"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si="2032"/>
        <v>44893</v>
      </c>
      <c r="AA1069" s="210">
        <f t="shared" si="1984"/>
        <v>8736493</v>
      </c>
      <c r="AB1069" s="210">
        <f t="shared" si="1985"/>
        <v>113002</v>
      </c>
      <c r="AC1069" s="211">
        <f t="shared" si="1986"/>
        <v>25000</v>
      </c>
      <c r="AD1069" s="170">
        <f t="shared" ref="AD1069:AD1098" si="2036">+AF1069-AF1068</f>
        <v>925</v>
      </c>
      <c r="AE1069" s="222">
        <f t="shared" ref="AE1069:AE1098" si="2037">+AE1068+AD1069</f>
        <v>456118</v>
      </c>
      <c r="AF1069" s="143">
        <v>457323</v>
      </c>
      <c r="AG1069" s="171">
        <f t="shared" ref="AG1069:AG1098" si="2038">+AH1069-AH1068</f>
        <v>244</v>
      </c>
      <c r="AH1069" s="143">
        <v>98471</v>
      </c>
      <c r="AI1069" s="171">
        <f t="shared" ref="AI1069:AI1098" si="2039">+AJ1069-AJ1068</f>
        <v>26</v>
      </c>
      <c r="AJ1069" s="172">
        <v>10718</v>
      </c>
      <c r="AK1069" s="173">
        <f t="shared" ref="AK1069:AK1098" si="2040">+AL1069-AL1068</f>
        <v>2</v>
      </c>
      <c r="AL1069" s="143">
        <v>799</v>
      </c>
      <c r="AM1069" s="173">
        <f t="shared" ref="AM1069:AM1098" si="2041">+AN1069-AN1068</f>
        <v>0</v>
      </c>
      <c r="AN1069" s="143">
        <v>789</v>
      </c>
      <c r="AO1069" s="171">
        <f t="shared" ref="AO1069:AO1098" si="2042">+AP1069-AP1068</f>
        <v>0</v>
      </c>
      <c r="AP1069" s="174">
        <v>6</v>
      </c>
      <c r="AQ1069" s="173">
        <f t="shared" ref="AQ1069:AQ1098" si="2043">+AR1069-AR1068</f>
        <v>10651</v>
      </c>
      <c r="AR1069" s="143">
        <v>8278371</v>
      </c>
      <c r="AS1069" s="171">
        <f t="shared" ref="AS1069:AS1098" si="2044">+AT1069-AT1068</f>
        <v>0</v>
      </c>
      <c r="AT1069" s="143">
        <v>13742</v>
      </c>
      <c r="AU1069" s="171">
        <f t="shared" ref="AU1069:AU1098" si="2045">+AV1069-AV1068</f>
        <v>41</v>
      </c>
      <c r="AV1069" s="175">
        <v>14276</v>
      </c>
      <c r="AW1069" s="217">
        <f t="shared" si="1836"/>
        <v>908</v>
      </c>
      <c r="AX1069" s="216">
        <f t="shared" si="2033"/>
        <v>44893</v>
      </c>
      <c r="AY1069" s="5">
        <v>957</v>
      </c>
      <c r="AZ1069" s="217">
        <f t="shared" ref="AZ1069:AZ1098" si="2046">+AZ1068+AY1069</f>
        <v>9680</v>
      </c>
      <c r="BA1069" s="217">
        <f t="shared" si="1840"/>
        <v>474</v>
      </c>
      <c r="BB1069" s="119">
        <v>19</v>
      </c>
      <c r="BC1069" s="26">
        <f t="shared" ref="BC1069:BC1098" si="2047">+BC1068+BB1069</f>
        <v>2389</v>
      </c>
      <c r="BD1069" s="217">
        <f t="shared" si="1842"/>
        <v>509</v>
      </c>
      <c r="BE1069" s="209">
        <f t="shared" ref="BE1069:BE1098" si="2048">+Z1069</f>
        <v>44893</v>
      </c>
      <c r="BF1069" s="120">
        <f t="shared" ref="BF1069:BF1098" si="2049">+B1069</f>
        <v>63</v>
      </c>
      <c r="BG1069" s="120">
        <f t="shared" ref="BG1069:BG1098" si="2050">+BI1069</f>
        <v>27494</v>
      </c>
      <c r="BH1069" s="209">
        <f t="shared" ref="BH1069:BH1098" si="2051">+A1069</f>
        <v>44893</v>
      </c>
      <c r="BI1069" s="120">
        <f t="shared" ref="BI1069:BI1098" si="2052">+C1069</f>
        <v>27494</v>
      </c>
      <c r="BJ1069" s="1">
        <f t="shared" ref="BJ1069:BJ1098" si="2053">+BE1069</f>
        <v>44893</v>
      </c>
      <c r="BK1069">
        <f t="shared" ref="BK1069:BK1098" si="2054">+BM1069-BL1069</f>
        <v>34860</v>
      </c>
      <c r="BL1069">
        <f t="shared" ref="BL1069:BL1098" si="2055">+M1069</f>
        <v>161</v>
      </c>
      <c r="BM1069">
        <f t="shared" ref="BM1069:BM1098" si="2056">+L1069</f>
        <v>35021</v>
      </c>
      <c r="BN1069" s="1">
        <f t="shared" ref="BN1069:BN1098" si="2057">+BJ1069</f>
        <v>44893</v>
      </c>
      <c r="BO1069">
        <f t="shared" ref="BO1069:BO1098" si="2058">+BO1065+BM1069</f>
        <v>349235</v>
      </c>
      <c r="BP1069">
        <f t="shared" ref="BP1069:BP1098" si="2059">+BP1065+BL1069</f>
        <v>13332</v>
      </c>
      <c r="BQ1069" s="167">
        <f t="shared" ref="BQ1069:BQ1098" si="2060">+A1069</f>
        <v>44893</v>
      </c>
      <c r="BR1069">
        <f t="shared" ref="BR1069:BR1098" si="2061">+AF1069</f>
        <v>457323</v>
      </c>
      <c r="BS1069">
        <f t="shared" ref="BS1069:BS1098" si="2062">+AH1069</f>
        <v>98471</v>
      </c>
      <c r="BT1069">
        <f t="shared" ref="BT1069:BT1098" si="2063">+AJ1069</f>
        <v>10718</v>
      </c>
      <c r="BU1069">
        <v>15</v>
      </c>
      <c r="BV1069">
        <f t="shared" ref="BV1069:BV1098" si="2064">+AD1069</f>
        <v>925</v>
      </c>
      <c r="BW1069">
        <f t="shared" ref="BW1069:BW1098" si="2065">+BW1065+BV1069</f>
        <v>106639</v>
      </c>
      <c r="BX1069" s="167">
        <f t="shared" ref="BX1069:BX1098" si="2066">+A1069</f>
        <v>44893</v>
      </c>
      <c r="BY1069">
        <f t="shared" ref="BY1069:BY1098" si="2067">+AL1069</f>
        <v>799</v>
      </c>
      <c r="BZ1069">
        <f t="shared" ref="BZ1069:BZ1098" si="2068">+AN1069</f>
        <v>789</v>
      </c>
      <c r="CA1069">
        <f t="shared" ref="CA1069:CA1098" si="2069">+AP1069</f>
        <v>6</v>
      </c>
      <c r="CB1069" s="167">
        <f t="shared" ref="CB1069:CB1098" si="2070">+A1069</f>
        <v>44893</v>
      </c>
      <c r="CC1069">
        <f t="shared" ref="CC1069:CC1098" si="2071">+AR1069</f>
        <v>8278371</v>
      </c>
      <c r="CD1069">
        <f t="shared" ref="CD1069:CD1098" si="2072">+AT1069</f>
        <v>13742</v>
      </c>
      <c r="CE1069">
        <f t="shared" ref="CE1069:CE1098" si="2073">+AV1069</f>
        <v>14276</v>
      </c>
      <c r="CF1069" s="167">
        <f t="shared" ref="CF1069:CF1098" si="2074">+A1069</f>
        <v>44893</v>
      </c>
      <c r="CG1069">
        <f t="shared" ref="CG1069:CG1098" si="2075">+AQ1069</f>
        <v>10651</v>
      </c>
      <c r="CH1069">
        <f t="shared" ref="CH1069:CH1098" si="2076">+AU1069</f>
        <v>41</v>
      </c>
      <c r="CI1069" s="167">
        <f t="shared" ref="CI1069:CI1098" si="2077">+A1069</f>
        <v>44893</v>
      </c>
      <c r="CJ1069">
        <f t="shared" ref="CJ1069:CJ1098" si="2078">+AD1069</f>
        <v>925</v>
      </c>
      <c r="CK1069">
        <f t="shared" ref="CK1069:CK1098" si="2079">+AG1069</f>
        <v>244</v>
      </c>
      <c r="CL1069" s="167">
        <f t="shared" ref="CL1069:CL1098" si="2080">+A1069</f>
        <v>44893</v>
      </c>
      <c r="CM1069">
        <f t="shared" ref="CM1069:CM1098" si="2081">+AI1069</f>
        <v>26</v>
      </c>
      <c r="CN1069" s="1">
        <f t="shared" ref="CN1069:CN1098" si="2082">+Z1069</f>
        <v>44893</v>
      </c>
      <c r="CO1069" s="253">
        <f t="shared" ref="CO1069:CO1098" si="2083">+AD1069</f>
        <v>925</v>
      </c>
      <c r="CP1069" s="1">
        <f t="shared" ref="CP1069:CP1098" si="2084">+Z1069</f>
        <v>44893</v>
      </c>
      <c r="CQ1069" s="254">
        <f t="shared" ref="CQ1069:CQ1098" si="2085">+AI1069</f>
        <v>26</v>
      </c>
      <c r="CR1069" s="167">
        <f t="shared" ref="CR1069:CR1098" si="2086">+A1069</f>
        <v>44893</v>
      </c>
      <c r="CS1069">
        <f t="shared" ref="CS1069:CS1098" si="2087">+AQ1069</f>
        <v>10651</v>
      </c>
      <c r="CT1069">
        <f t="shared" ref="CT1069:CT1098" si="2088">+AU1069</f>
        <v>41</v>
      </c>
      <c r="CU1069">
        <f t="shared" ref="CU1069:CU1098" si="2089">+AS1069</f>
        <v>0</v>
      </c>
    </row>
    <row r="1070" spans="1:99" ht="18" customHeight="1" x14ac:dyDescent="0.55000000000000004">
      <c r="A1070" s="167">
        <v>44894</v>
      </c>
      <c r="B1070" s="219">
        <v>52</v>
      </c>
      <c r="C1070" s="142">
        <f t="shared" si="2034"/>
        <v>27546</v>
      </c>
      <c r="D1070" s="261">
        <f t="shared" si="2035"/>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si="2032"/>
        <v>44894</v>
      </c>
      <c r="AA1070" s="210">
        <f t="shared" ref="AA1070:AA1089" si="2090">+AF1070+AL1070+AR1070</f>
        <v>8754720</v>
      </c>
      <c r="AB1070" s="210">
        <f t="shared" ref="AB1070:AB1089" si="2091">+AH1070+AN1070+AT1070</f>
        <v>113269</v>
      </c>
      <c r="AC1070" s="211">
        <f t="shared" ref="AC1070:AC1089" si="2092">+AJ1070+AP1070+AV1070</f>
        <v>25034</v>
      </c>
      <c r="AD1070" s="170">
        <f t="shared" si="2036"/>
        <v>945</v>
      </c>
      <c r="AE1070" s="222">
        <f t="shared" si="2037"/>
        <v>457063</v>
      </c>
      <c r="AF1070" s="143">
        <v>458268</v>
      </c>
      <c r="AG1070" s="171">
        <f t="shared" si="2038"/>
        <v>267</v>
      </c>
      <c r="AH1070" s="143">
        <v>98738</v>
      </c>
      <c r="AI1070" s="171">
        <f t="shared" si="2039"/>
        <v>13</v>
      </c>
      <c r="AJ1070" s="172">
        <v>10731</v>
      </c>
      <c r="AK1070" s="173">
        <f t="shared" si="2040"/>
        <v>1</v>
      </c>
      <c r="AL1070" s="143">
        <v>800</v>
      </c>
      <c r="AM1070" s="173">
        <f t="shared" si="2041"/>
        <v>0</v>
      </c>
      <c r="AN1070" s="143">
        <v>789</v>
      </c>
      <c r="AO1070" s="171">
        <f t="shared" si="2042"/>
        <v>0</v>
      </c>
      <c r="AP1070" s="174">
        <v>6</v>
      </c>
      <c r="AQ1070" s="173">
        <f t="shared" si="2043"/>
        <v>17281</v>
      </c>
      <c r="AR1070" s="143">
        <v>8295652</v>
      </c>
      <c r="AS1070" s="171">
        <f t="shared" si="2044"/>
        <v>0</v>
      </c>
      <c r="AT1070" s="143">
        <v>13742</v>
      </c>
      <c r="AU1070" s="171">
        <f t="shared" si="2045"/>
        <v>21</v>
      </c>
      <c r="AV1070" s="175">
        <v>14297</v>
      </c>
      <c r="AW1070" s="217">
        <f t="shared" si="1836"/>
        <v>909</v>
      </c>
      <c r="AX1070" s="216">
        <f t="shared" si="2033"/>
        <v>44894</v>
      </c>
      <c r="AY1070" s="5">
        <v>1282</v>
      </c>
      <c r="AZ1070" s="217">
        <f t="shared" si="2046"/>
        <v>10962</v>
      </c>
      <c r="BA1070" s="217">
        <f t="shared" si="1840"/>
        <v>475</v>
      </c>
      <c r="BB1070" s="119">
        <v>17</v>
      </c>
      <c r="BC1070" s="26">
        <f t="shared" si="2047"/>
        <v>2406</v>
      </c>
      <c r="BD1070" s="217">
        <f t="shared" si="1842"/>
        <v>510</v>
      </c>
      <c r="BE1070" s="209">
        <f t="shared" si="2048"/>
        <v>44894</v>
      </c>
      <c r="BF1070" s="120">
        <f t="shared" si="2049"/>
        <v>52</v>
      </c>
      <c r="BG1070" s="120">
        <f t="shared" si="2050"/>
        <v>27546</v>
      </c>
      <c r="BH1070" s="209">
        <f t="shared" si="2051"/>
        <v>44894</v>
      </c>
      <c r="BI1070" s="120">
        <f t="shared" si="2052"/>
        <v>27546</v>
      </c>
      <c r="BJ1070" s="1">
        <f t="shared" si="2053"/>
        <v>44894</v>
      </c>
      <c r="BK1070">
        <f t="shared" si="2054"/>
        <v>33376</v>
      </c>
      <c r="BL1070">
        <f t="shared" si="2055"/>
        <v>164</v>
      </c>
      <c r="BM1070">
        <f t="shared" si="2056"/>
        <v>33540</v>
      </c>
      <c r="BN1070" s="1">
        <f t="shared" si="2057"/>
        <v>44894</v>
      </c>
      <c r="BO1070">
        <f t="shared" si="2058"/>
        <v>347509</v>
      </c>
      <c r="BP1070">
        <f t="shared" si="2059"/>
        <v>13676</v>
      </c>
      <c r="BQ1070" s="167">
        <f t="shared" si="2060"/>
        <v>44894</v>
      </c>
      <c r="BR1070">
        <f t="shared" si="2061"/>
        <v>458268</v>
      </c>
      <c r="BS1070">
        <f t="shared" si="2062"/>
        <v>98738</v>
      </c>
      <c r="BT1070">
        <f t="shared" si="2063"/>
        <v>10731</v>
      </c>
      <c r="BU1070">
        <v>15</v>
      </c>
      <c r="BV1070">
        <f t="shared" si="2064"/>
        <v>945</v>
      </c>
      <c r="BW1070">
        <f t="shared" si="2065"/>
        <v>119759</v>
      </c>
      <c r="BX1070" s="167">
        <f t="shared" si="2066"/>
        <v>44894</v>
      </c>
      <c r="BY1070">
        <f t="shared" si="2067"/>
        <v>800</v>
      </c>
      <c r="BZ1070">
        <f t="shared" si="2068"/>
        <v>789</v>
      </c>
      <c r="CA1070">
        <f t="shared" si="2069"/>
        <v>6</v>
      </c>
      <c r="CB1070" s="167">
        <f t="shared" si="2070"/>
        <v>44894</v>
      </c>
      <c r="CC1070">
        <f t="shared" si="2071"/>
        <v>8295652</v>
      </c>
      <c r="CD1070">
        <f t="shared" si="2072"/>
        <v>13742</v>
      </c>
      <c r="CE1070">
        <f t="shared" si="2073"/>
        <v>14297</v>
      </c>
      <c r="CF1070" s="167">
        <f t="shared" si="2074"/>
        <v>44894</v>
      </c>
      <c r="CG1070">
        <f t="shared" si="2075"/>
        <v>17281</v>
      </c>
      <c r="CH1070">
        <f t="shared" si="2076"/>
        <v>21</v>
      </c>
      <c r="CI1070" s="167">
        <f t="shared" si="2077"/>
        <v>44894</v>
      </c>
      <c r="CJ1070">
        <f t="shared" si="2078"/>
        <v>945</v>
      </c>
      <c r="CK1070">
        <f t="shared" si="2079"/>
        <v>267</v>
      </c>
      <c r="CL1070" s="167">
        <f t="shared" si="2080"/>
        <v>44894</v>
      </c>
      <c r="CM1070">
        <f t="shared" si="2081"/>
        <v>13</v>
      </c>
      <c r="CN1070" s="1">
        <f t="shared" si="2082"/>
        <v>44894</v>
      </c>
      <c r="CO1070" s="253">
        <f t="shared" si="2083"/>
        <v>945</v>
      </c>
      <c r="CP1070" s="1">
        <f t="shared" si="2084"/>
        <v>44894</v>
      </c>
      <c r="CQ1070" s="254">
        <f t="shared" si="2085"/>
        <v>13</v>
      </c>
      <c r="CR1070" s="167">
        <f t="shared" si="2086"/>
        <v>44894</v>
      </c>
      <c r="CS1070">
        <f t="shared" si="2087"/>
        <v>17281</v>
      </c>
      <c r="CT1070">
        <f t="shared" si="2088"/>
        <v>21</v>
      </c>
      <c r="CU1070">
        <f t="shared" si="2089"/>
        <v>0</v>
      </c>
    </row>
    <row r="1071" spans="1:99" ht="18" customHeight="1" x14ac:dyDescent="0.55000000000000004">
      <c r="A1071" s="167">
        <v>44895</v>
      </c>
      <c r="B1071" s="219">
        <v>70</v>
      </c>
      <c r="C1071" s="142">
        <f t="shared" si="2034"/>
        <v>27616</v>
      </c>
      <c r="D1071" s="261">
        <f t="shared" si="2035"/>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si="2032"/>
        <v>44895</v>
      </c>
      <c r="AA1071" s="210">
        <f t="shared" si="2090"/>
        <v>8773617</v>
      </c>
      <c r="AB1071" s="210">
        <f t="shared" si="2091"/>
        <v>113630</v>
      </c>
      <c r="AC1071" s="211">
        <f t="shared" si="2092"/>
        <v>25087</v>
      </c>
      <c r="AD1071" s="170">
        <f t="shared" si="2036"/>
        <v>1177</v>
      </c>
      <c r="AE1071" s="222">
        <f t="shared" si="2037"/>
        <v>458240</v>
      </c>
      <c r="AF1071" s="143">
        <v>459445</v>
      </c>
      <c r="AG1071" s="171">
        <f t="shared" si="2038"/>
        <v>361</v>
      </c>
      <c r="AH1071" s="143">
        <v>99099</v>
      </c>
      <c r="AI1071" s="171">
        <f t="shared" si="2039"/>
        <v>16</v>
      </c>
      <c r="AJ1071" s="172">
        <v>10747</v>
      </c>
      <c r="AK1071" s="173">
        <f t="shared" si="2040"/>
        <v>6</v>
      </c>
      <c r="AL1071" s="143">
        <v>806</v>
      </c>
      <c r="AM1071" s="173">
        <f t="shared" si="2041"/>
        <v>0</v>
      </c>
      <c r="AN1071" s="143">
        <v>789</v>
      </c>
      <c r="AO1071" s="171">
        <f t="shared" si="2042"/>
        <v>0</v>
      </c>
      <c r="AP1071" s="174">
        <v>6</v>
      </c>
      <c r="AQ1071" s="173">
        <f t="shared" si="2043"/>
        <v>17714</v>
      </c>
      <c r="AR1071" s="143">
        <v>8313366</v>
      </c>
      <c r="AS1071" s="171">
        <f t="shared" si="2044"/>
        <v>0</v>
      </c>
      <c r="AT1071" s="143">
        <v>13742</v>
      </c>
      <c r="AU1071" s="171">
        <f t="shared" si="2045"/>
        <v>37</v>
      </c>
      <c r="AV1071" s="175">
        <v>14334</v>
      </c>
      <c r="AW1071" s="217">
        <f t="shared" si="1836"/>
        <v>910</v>
      </c>
      <c r="AX1071" s="216">
        <f t="shared" si="2033"/>
        <v>44895</v>
      </c>
      <c r="AY1071" s="5">
        <v>1023</v>
      </c>
      <c r="AZ1071" s="217">
        <f t="shared" si="2046"/>
        <v>11985</v>
      </c>
      <c r="BA1071" s="217">
        <f t="shared" si="1840"/>
        <v>473</v>
      </c>
      <c r="BB1071" s="119">
        <v>16</v>
      </c>
      <c r="BC1071" s="26">
        <f t="shared" si="2047"/>
        <v>2422</v>
      </c>
      <c r="BD1071" s="217">
        <f t="shared" si="1842"/>
        <v>508</v>
      </c>
      <c r="BE1071" s="209">
        <f t="shared" si="2048"/>
        <v>44895</v>
      </c>
      <c r="BF1071" s="120">
        <f t="shared" si="2049"/>
        <v>70</v>
      </c>
      <c r="BG1071" s="120">
        <f t="shared" si="2050"/>
        <v>27616</v>
      </c>
      <c r="BH1071" s="209">
        <f t="shared" si="2051"/>
        <v>44895</v>
      </c>
      <c r="BI1071" s="120">
        <f t="shared" si="2052"/>
        <v>27616</v>
      </c>
      <c r="BJ1071" s="1">
        <f t="shared" si="2053"/>
        <v>44895</v>
      </c>
      <c r="BK1071">
        <f t="shared" si="2054"/>
        <v>31720</v>
      </c>
      <c r="BL1071">
        <f t="shared" si="2055"/>
        <v>191</v>
      </c>
      <c r="BM1071">
        <f t="shared" si="2056"/>
        <v>31911</v>
      </c>
      <c r="BN1071" s="1">
        <f t="shared" si="2057"/>
        <v>44895</v>
      </c>
      <c r="BO1071">
        <f t="shared" si="2058"/>
        <v>360014</v>
      </c>
      <c r="BP1071">
        <f t="shared" si="2059"/>
        <v>13713</v>
      </c>
      <c r="BQ1071" s="167">
        <f t="shared" si="2060"/>
        <v>44895</v>
      </c>
      <c r="BR1071">
        <f t="shared" si="2061"/>
        <v>459445</v>
      </c>
      <c r="BS1071">
        <f t="shared" si="2062"/>
        <v>99099</v>
      </c>
      <c r="BT1071">
        <f t="shared" si="2063"/>
        <v>10747</v>
      </c>
      <c r="BU1071">
        <v>15</v>
      </c>
      <c r="BV1071">
        <f t="shared" si="2064"/>
        <v>1177</v>
      </c>
      <c r="BW1071">
        <f t="shared" si="2065"/>
        <v>106030</v>
      </c>
      <c r="BX1071" s="167">
        <f t="shared" si="2066"/>
        <v>44895</v>
      </c>
      <c r="BY1071">
        <f t="shared" si="2067"/>
        <v>806</v>
      </c>
      <c r="BZ1071">
        <f t="shared" si="2068"/>
        <v>789</v>
      </c>
      <c r="CA1071">
        <f t="shared" si="2069"/>
        <v>6</v>
      </c>
      <c r="CB1071" s="167">
        <f t="shared" si="2070"/>
        <v>44895</v>
      </c>
      <c r="CC1071">
        <f t="shared" si="2071"/>
        <v>8313366</v>
      </c>
      <c r="CD1071">
        <f t="shared" si="2072"/>
        <v>13742</v>
      </c>
      <c r="CE1071">
        <f t="shared" si="2073"/>
        <v>14334</v>
      </c>
      <c r="CF1071" s="167">
        <f t="shared" si="2074"/>
        <v>44895</v>
      </c>
      <c r="CG1071">
        <f t="shared" si="2075"/>
        <v>17714</v>
      </c>
      <c r="CH1071">
        <f t="shared" si="2076"/>
        <v>37</v>
      </c>
      <c r="CI1071" s="167">
        <f t="shared" si="2077"/>
        <v>44895</v>
      </c>
      <c r="CJ1071">
        <f t="shared" si="2078"/>
        <v>1177</v>
      </c>
      <c r="CK1071">
        <f t="shared" si="2079"/>
        <v>361</v>
      </c>
      <c r="CL1071" s="167">
        <f t="shared" si="2080"/>
        <v>44895</v>
      </c>
      <c r="CM1071">
        <f t="shared" si="2081"/>
        <v>16</v>
      </c>
      <c r="CN1071" s="1">
        <f t="shared" si="2082"/>
        <v>44895</v>
      </c>
      <c r="CO1071" s="253">
        <f t="shared" si="2083"/>
        <v>1177</v>
      </c>
      <c r="CP1071" s="1">
        <f t="shared" si="2084"/>
        <v>44895</v>
      </c>
      <c r="CQ1071" s="254">
        <f t="shared" si="2085"/>
        <v>16</v>
      </c>
      <c r="CR1071" s="167">
        <f t="shared" si="2086"/>
        <v>44895</v>
      </c>
      <c r="CS1071">
        <f t="shared" si="2087"/>
        <v>17714</v>
      </c>
      <c r="CT1071">
        <f t="shared" si="2088"/>
        <v>37</v>
      </c>
      <c r="CU1071">
        <f t="shared" si="2089"/>
        <v>0</v>
      </c>
    </row>
    <row r="1072" spans="1:99" ht="18" customHeight="1" x14ac:dyDescent="0.55000000000000004">
      <c r="A1072" s="167">
        <v>44896</v>
      </c>
      <c r="B1072" s="219">
        <v>45</v>
      </c>
      <c r="C1072" s="142">
        <f t="shared" si="2034"/>
        <v>27661</v>
      </c>
      <c r="D1072" s="261">
        <f t="shared" si="2035"/>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si="2032"/>
        <v>44896</v>
      </c>
      <c r="AA1072" s="210">
        <f t="shared" si="2090"/>
        <v>8790364</v>
      </c>
      <c r="AB1072" s="210">
        <f t="shared" si="2091"/>
        <v>113965</v>
      </c>
      <c r="AC1072" s="211">
        <f t="shared" si="2092"/>
        <v>25155</v>
      </c>
      <c r="AD1072" s="170">
        <f t="shared" si="2036"/>
        <v>1103</v>
      </c>
      <c r="AE1072" s="222">
        <f t="shared" si="2037"/>
        <v>459343</v>
      </c>
      <c r="AF1072" s="143">
        <v>460548</v>
      </c>
      <c r="AG1072" s="171">
        <f t="shared" si="2038"/>
        <v>333</v>
      </c>
      <c r="AH1072" s="143">
        <v>99432</v>
      </c>
      <c r="AI1072" s="171">
        <f t="shared" si="2039"/>
        <v>15</v>
      </c>
      <c r="AJ1072" s="172">
        <v>10762</v>
      </c>
      <c r="AK1072" s="173">
        <f t="shared" si="2040"/>
        <v>2</v>
      </c>
      <c r="AL1072" s="143">
        <v>808</v>
      </c>
      <c r="AM1072" s="173">
        <f t="shared" si="2041"/>
        <v>2</v>
      </c>
      <c r="AN1072" s="143">
        <v>791</v>
      </c>
      <c r="AO1072" s="171">
        <f t="shared" si="2042"/>
        <v>0</v>
      </c>
      <c r="AP1072" s="174">
        <v>6</v>
      </c>
      <c r="AQ1072" s="173">
        <f t="shared" si="2043"/>
        <v>15642</v>
      </c>
      <c r="AR1072" s="143">
        <v>8329008</v>
      </c>
      <c r="AS1072" s="171">
        <f t="shared" si="2044"/>
        <v>0</v>
      </c>
      <c r="AT1072" s="143">
        <v>13742</v>
      </c>
      <c r="AU1072" s="171">
        <f t="shared" si="2045"/>
        <v>53</v>
      </c>
      <c r="AV1072" s="175">
        <v>14387</v>
      </c>
      <c r="AW1072" s="217">
        <f t="shared" si="1836"/>
        <v>911</v>
      </c>
      <c r="AX1072" s="216">
        <f t="shared" si="2033"/>
        <v>44896</v>
      </c>
      <c r="AY1072" s="5">
        <v>942</v>
      </c>
      <c r="AZ1072" s="217">
        <f t="shared" si="2046"/>
        <v>12927</v>
      </c>
      <c r="BA1072" s="217">
        <f t="shared" si="1840"/>
        <v>474</v>
      </c>
      <c r="BB1072" s="119">
        <v>18</v>
      </c>
      <c r="BC1072" s="26">
        <f t="shared" si="2047"/>
        <v>2440</v>
      </c>
      <c r="BD1072" s="217">
        <f t="shared" si="1842"/>
        <v>509</v>
      </c>
      <c r="BE1072" s="209">
        <f t="shared" si="2048"/>
        <v>44896</v>
      </c>
      <c r="BF1072" s="120">
        <f t="shared" si="2049"/>
        <v>45</v>
      </c>
      <c r="BG1072" s="120">
        <f t="shared" si="2050"/>
        <v>27661</v>
      </c>
      <c r="BH1072" s="209">
        <f t="shared" si="2051"/>
        <v>44896</v>
      </c>
      <c r="BI1072" s="120">
        <f t="shared" si="2052"/>
        <v>27661</v>
      </c>
      <c r="BJ1072" s="1">
        <f t="shared" si="2053"/>
        <v>44896</v>
      </c>
      <c r="BK1072">
        <f t="shared" si="2054"/>
        <v>30539</v>
      </c>
      <c r="BL1072">
        <f t="shared" si="2055"/>
        <v>163</v>
      </c>
      <c r="BM1072">
        <f t="shared" si="2056"/>
        <v>30702</v>
      </c>
      <c r="BN1072" s="1">
        <f t="shared" si="2057"/>
        <v>44896</v>
      </c>
      <c r="BO1072">
        <f t="shared" si="2058"/>
        <v>369410</v>
      </c>
      <c r="BP1072">
        <f t="shared" si="2059"/>
        <v>13506</v>
      </c>
      <c r="BQ1072" s="167">
        <f t="shared" si="2060"/>
        <v>44896</v>
      </c>
      <c r="BR1072">
        <f t="shared" si="2061"/>
        <v>460548</v>
      </c>
      <c r="BS1072">
        <f t="shared" si="2062"/>
        <v>99432</v>
      </c>
      <c r="BT1072">
        <f t="shared" si="2063"/>
        <v>10762</v>
      </c>
      <c r="BU1072">
        <v>15</v>
      </c>
      <c r="BV1072">
        <f t="shared" si="2064"/>
        <v>1103</v>
      </c>
      <c r="BW1072">
        <f t="shared" si="2065"/>
        <v>119372</v>
      </c>
      <c r="BX1072" s="167">
        <f t="shared" si="2066"/>
        <v>44896</v>
      </c>
      <c r="BY1072">
        <f t="shared" si="2067"/>
        <v>808</v>
      </c>
      <c r="BZ1072">
        <f t="shared" si="2068"/>
        <v>791</v>
      </c>
      <c r="CA1072">
        <f t="shared" si="2069"/>
        <v>6</v>
      </c>
      <c r="CB1072" s="167">
        <f t="shared" si="2070"/>
        <v>44896</v>
      </c>
      <c r="CC1072">
        <f t="shared" si="2071"/>
        <v>8329008</v>
      </c>
      <c r="CD1072">
        <f t="shared" si="2072"/>
        <v>13742</v>
      </c>
      <c r="CE1072">
        <f t="shared" si="2073"/>
        <v>14387</v>
      </c>
      <c r="CF1072" s="167">
        <f t="shared" si="2074"/>
        <v>44896</v>
      </c>
      <c r="CG1072">
        <f t="shared" si="2075"/>
        <v>15642</v>
      </c>
      <c r="CH1072">
        <f t="shared" si="2076"/>
        <v>53</v>
      </c>
      <c r="CI1072" s="167">
        <f t="shared" si="2077"/>
        <v>44896</v>
      </c>
      <c r="CJ1072">
        <f t="shared" si="2078"/>
        <v>1103</v>
      </c>
      <c r="CK1072">
        <f t="shared" si="2079"/>
        <v>333</v>
      </c>
      <c r="CL1072" s="167">
        <f t="shared" si="2080"/>
        <v>44896</v>
      </c>
      <c r="CM1072">
        <f t="shared" si="2081"/>
        <v>15</v>
      </c>
      <c r="CN1072" s="1">
        <f t="shared" si="2082"/>
        <v>44896</v>
      </c>
      <c r="CO1072" s="253">
        <f t="shared" si="2083"/>
        <v>1103</v>
      </c>
      <c r="CP1072" s="1">
        <f t="shared" si="2084"/>
        <v>44896</v>
      </c>
      <c r="CQ1072" s="254">
        <f t="shared" si="2085"/>
        <v>15</v>
      </c>
      <c r="CR1072" s="167">
        <f t="shared" si="2086"/>
        <v>44896</v>
      </c>
      <c r="CS1072">
        <f t="shared" si="2087"/>
        <v>15642</v>
      </c>
      <c r="CT1072">
        <f t="shared" si="2088"/>
        <v>53</v>
      </c>
      <c r="CU1072">
        <f t="shared" si="2089"/>
        <v>0</v>
      </c>
    </row>
    <row r="1073" spans="1:99" ht="18" customHeight="1" x14ac:dyDescent="0.55000000000000004">
      <c r="A1073" s="167">
        <v>44897</v>
      </c>
      <c r="B1073" s="219">
        <v>55</v>
      </c>
      <c r="C1073" s="142">
        <f t="shared" si="2034"/>
        <v>27716</v>
      </c>
      <c r="D1073" s="261">
        <f t="shared" si="2035"/>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si="2032"/>
        <v>44897</v>
      </c>
      <c r="AA1073" s="210">
        <f t="shared" si="2090"/>
        <v>8805543</v>
      </c>
      <c r="AB1073" s="210">
        <f t="shared" si="2091"/>
        <v>114261</v>
      </c>
      <c r="AC1073" s="211">
        <f t="shared" si="2092"/>
        <v>25195</v>
      </c>
      <c r="AD1073" s="170">
        <f t="shared" si="2036"/>
        <v>1104</v>
      </c>
      <c r="AE1073" s="222">
        <f t="shared" si="2037"/>
        <v>460447</v>
      </c>
      <c r="AF1073" s="143">
        <v>461652</v>
      </c>
      <c r="AG1073" s="171">
        <f t="shared" si="2038"/>
        <v>296</v>
      </c>
      <c r="AH1073" s="143">
        <v>99728</v>
      </c>
      <c r="AI1073" s="171">
        <f t="shared" si="2039"/>
        <v>11</v>
      </c>
      <c r="AJ1073" s="172">
        <v>10773</v>
      </c>
      <c r="AK1073" s="173">
        <f t="shared" si="2040"/>
        <v>2</v>
      </c>
      <c r="AL1073" s="143">
        <v>810</v>
      </c>
      <c r="AM1073" s="173">
        <f t="shared" si="2041"/>
        <v>0</v>
      </c>
      <c r="AN1073" s="143">
        <v>791</v>
      </c>
      <c r="AO1073" s="171">
        <f t="shared" si="2042"/>
        <v>0</v>
      </c>
      <c r="AP1073" s="174">
        <v>6</v>
      </c>
      <c r="AQ1073" s="173">
        <f t="shared" si="2043"/>
        <v>14073</v>
      </c>
      <c r="AR1073" s="143">
        <v>8343081</v>
      </c>
      <c r="AS1073" s="171">
        <f t="shared" si="2044"/>
        <v>0</v>
      </c>
      <c r="AT1073" s="143">
        <v>13742</v>
      </c>
      <c r="AU1073" s="171">
        <f t="shared" si="2045"/>
        <v>29</v>
      </c>
      <c r="AV1073" s="175">
        <v>14416</v>
      </c>
      <c r="AW1073" s="217">
        <f t="shared" si="1836"/>
        <v>912</v>
      </c>
      <c r="AX1073" s="216">
        <f t="shared" si="2033"/>
        <v>44897</v>
      </c>
      <c r="AY1073" s="5">
        <v>703</v>
      </c>
      <c r="AZ1073" s="217">
        <f t="shared" si="2046"/>
        <v>13630</v>
      </c>
      <c r="BA1073" s="217">
        <f t="shared" si="1840"/>
        <v>475</v>
      </c>
      <c r="BB1073" s="119">
        <v>15</v>
      </c>
      <c r="BC1073" s="26">
        <f t="shared" si="2047"/>
        <v>2455</v>
      </c>
      <c r="BD1073" s="217">
        <f t="shared" si="1842"/>
        <v>510</v>
      </c>
      <c r="BE1073" s="209">
        <f t="shared" si="2048"/>
        <v>44897</v>
      </c>
      <c r="BF1073" s="120">
        <f t="shared" si="2049"/>
        <v>55</v>
      </c>
      <c r="BG1073" s="120">
        <f t="shared" si="2050"/>
        <v>27716</v>
      </c>
      <c r="BH1073" s="209">
        <f t="shared" si="2051"/>
        <v>44897</v>
      </c>
      <c r="BI1073" s="120">
        <f t="shared" si="2052"/>
        <v>27716</v>
      </c>
      <c r="BJ1073" s="1">
        <f t="shared" si="2053"/>
        <v>44897</v>
      </c>
      <c r="BK1073">
        <f t="shared" si="2054"/>
        <v>28894</v>
      </c>
      <c r="BL1073">
        <f t="shared" si="2055"/>
        <v>191</v>
      </c>
      <c r="BM1073">
        <f t="shared" si="2056"/>
        <v>29085</v>
      </c>
      <c r="BN1073" s="1">
        <f t="shared" si="2057"/>
        <v>44897</v>
      </c>
      <c r="BO1073">
        <f t="shared" si="2058"/>
        <v>378320</v>
      </c>
      <c r="BP1073">
        <f t="shared" si="2059"/>
        <v>13523</v>
      </c>
      <c r="BQ1073" s="167">
        <f t="shared" si="2060"/>
        <v>44897</v>
      </c>
      <c r="BR1073">
        <f t="shared" si="2061"/>
        <v>461652</v>
      </c>
      <c r="BS1073">
        <f t="shared" si="2062"/>
        <v>99728</v>
      </c>
      <c r="BT1073">
        <f t="shared" si="2063"/>
        <v>10773</v>
      </c>
      <c r="BU1073">
        <v>15</v>
      </c>
      <c r="BV1073">
        <f t="shared" si="2064"/>
        <v>1104</v>
      </c>
      <c r="BW1073">
        <f t="shared" si="2065"/>
        <v>107743</v>
      </c>
      <c r="BX1073" s="167">
        <f t="shared" si="2066"/>
        <v>44897</v>
      </c>
      <c r="BY1073">
        <f t="shared" si="2067"/>
        <v>810</v>
      </c>
      <c r="BZ1073">
        <f t="shared" si="2068"/>
        <v>791</v>
      </c>
      <c r="CA1073">
        <f t="shared" si="2069"/>
        <v>6</v>
      </c>
      <c r="CB1073" s="167">
        <f t="shared" si="2070"/>
        <v>44897</v>
      </c>
      <c r="CC1073">
        <f t="shared" si="2071"/>
        <v>8343081</v>
      </c>
      <c r="CD1073">
        <f t="shared" si="2072"/>
        <v>13742</v>
      </c>
      <c r="CE1073">
        <f t="shared" si="2073"/>
        <v>14416</v>
      </c>
      <c r="CF1073" s="167">
        <f t="shared" si="2074"/>
        <v>44897</v>
      </c>
      <c r="CG1073">
        <f t="shared" si="2075"/>
        <v>14073</v>
      </c>
      <c r="CH1073">
        <f t="shared" si="2076"/>
        <v>29</v>
      </c>
      <c r="CI1073" s="167">
        <f t="shared" si="2077"/>
        <v>44897</v>
      </c>
      <c r="CJ1073">
        <f t="shared" si="2078"/>
        <v>1104</v>
      </c>
      <c r="CK1073">
        <f t="shared" si="2079"/>
        <v>296</v>
      </c>
      <c r="CL1073" s="167">
        <f t="shared" si="2080"/>
        <v>44897</v>
      </c>
      <c r="CM1073">
        <f t="shared" si="2081"/>
        <v>11</v>
      </c>
      <c r="CN1073" s="1">
        <f t="shared" si="2082"/>
        <v>44897</v>
      </c>
      <c r="CO1073" s="253">
        <f t="shared" si="2083"/>
        <v>1104</v>
      </c>
      <c r="CP1073" s="1">
        <f t="shared" si="2084"/>
        <v>44897</v>
      </c>
      <c r="CQ1073" s="254">
        <f t="shared" si="2085"/>
        <v>11</v>
      </c>
      <c r="CR1073" s="167">
        <f t="shared" si="2086"/>
        <v>44897</v>
      </c>
      <c r="CS1073">
        <f t="shared" si="2087"/>
        <v>14073</v>
      </c>
      <c r="CT1073">
        <f t="shared" si="2088"/>
        <v>29</v>
      </c>
      <c r="CU1073">
        <f t="shared" si="2089"/>
        <v>0</v>
      </c>
    </row>
    <row r="1074" spans="1:99" ht="18" customHeight="1" x14ac:dyDescent="0.55000000000000004">
      <c r="A1074" s="167">
        <v>44898</v>
      </c>
      <c r="B1074" s="219">
        <v>45</v>
      </c>
      <c r="C1074" s="142">
        <f t="shared" si="2034"/>
        <v>27761</v>
      </c>
      <c r="D1074" s="261">
        <f t="shared" si="2035"/>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si="2032"/>
        <v>44898</v>
      </c>
      <c r="AA1074" s="210">
        <f t="shared" si="2090"/>
        <v>8819804</v>
      </c>
      <c r="AB1074" s="210">
        <f t="shared" si="2091"/>
        <v>114524</v>
      </c>
      <c r="AC1074" s="211">
        <f t="shared" si="2092"/>
        <v>25245</v>
      </c>
      <c r="AD1074" s="170">
        <f t="shared" si="2036"/>
        <v>1122</v>
      </c>
      <c r="AE1074" s="222">
        <f t="shared" si="2037"/>
        <v>461569</v>
      </c>
      <c r="AF1074" s="143">
        <v>462774</v>
      </c>
      <c r="AG1074" s="171">
        <f t="shared" si="2038"/>
        <v>263</v>
      </c>
      <c r="AH1074" s="143">
        <v>99991</v>
      </c>
      <c r="AI1074" s="171">
        <f t="shared" si="2039"/>
        <v>17</v>
      </c>
      <c r="AJ1074" s="172">
        <v>10790</v>
      </c>
      <c r="AK1074" s="173">
        <f t="shared" si="2040"/>
        <v>3</v>
      </c>
      <c r="AL1074" s="143">
        <v>813</v>
      </c>
      <c r="AM1074" s="173">
        <f t="shared" si="2041"/>
        <v>0</v>
      </c>
      <c r="AN1074" s="143">
        <v>791</v>
      </c>
      <c r="AO1074" s="171">
        <f t="shared" si="2042"/>
        <v>0</v>
      </c>
      <c r="AP1074" s="174">
        <v>6</v>
      </c>
      <c r="AQ1074" s="173">
        <f t="shared" si="2043"/>
        <v>13136</v>
      </c>
      <c r="AR1074" s="143">
        <v>8356217</v>
      </c>
      <c r="AS1074" s="171">
        <f t="shared" si="2044"/>
        <v>0</v>
      </c>
      <c r="AT1074" s="143">
        <v>13742</v>
      </c>
      <c r="AU1074" s="171">
        <f t="shared" si="2045"/>
        <v>33</v>
      </c>
      <c r="AV1074" s="175">
        <v>14449</v>
      </c>
      <c r="AW1074" s="217">
        <f t="shared" si="1836"/>
        <v>913</v>
      </c>
      <c r="AX1074" s="216">
        <f t="shared" si="2033"/>
        <v>44898</v>
      </c>
      <c r="AY1074" s="5">
        <v>708</v>
      </c>
      <c r="AZ1074" s="217">
        <f t="shared" si="2046"/>
        <v>14338</v>
      </c>
      <c r="BA1074" s="217">
        <f t="shared" si="1840"/>
        <v>476</v>
      </c>
      <c r="BB1074" s="119">
        <v>2</v>
      </c>
      <c r="BC1074" s="26">
        <f t="shared" si="2047"/>
        <v>2457</v>
      </c>
      <c r="BD1074" s="217">
        <f t="shared" si="1842"/>
        <v>511</v>
      </c>
      <c r="BE1074" s="209">
        <f t="shared" si="2048"/>
        <v>44898</v>
      </c>
      <c r="BF1074" s="120">
        <f t="shared" si="2049"/>
        <v>45</v>
      </c>
      <c r="BG1074" s="120">
        <f t="shared" si="2050"/>
        <v>27761</v>
      </c>
      <c r="BH1074" s="209">
        <f t="shared" si="2051"/>
        <v>44898</v>
      </c>
      <c r="BI1074" s="120">
        <f t="shared" si="2052"/>
        <v>27761</v>
      </c>
      <c r="BJ1074" s="1">
        <f t="shared" si="2053"/>
        <v>44898</v>
      </c>
      <c r="BK1074">
        <f t="shared" si="2054"/>
        <v>27433</v>
      </c>
      <c r="BL1074">
        <f t="shared" si="2055"/>
        <v>178</v>
      </c>
      <c r="BM1074">
        <f t="shared" si="2056"/>
        <v>27611</v>
      </c>
      <c r="BN1074" s="1">
        <f t="shared" si="2057"/>
        <v>44898</v>
      </c>
      <c r="BO1074">
        <f t="shared" si="2058"/>
        <v>375120</v>
      </c>
      <c r="BP1074">
        <f t="shared" si="2059"/>
        <v>13854</v>
      </c>
      <c r="BQ1074" s="167">
        <f t="shared" si="2060"/>
        <v>44898</v>
      </c>
      <c r="BR1074">
        <f t="shared" si="2061"/>
        <v>462774</v>
      </c>
      <c r="BS1074">
        <f t="shared" si="2062"/>
        <v>99991</v>
      </c>
      <c r="BT1074">
        <f t="shared" si="2063"/>
        <v>10790</v>
      </c>
      <c r="BU1074">
        <v>15</v>
      </c>
      <c r="BV1074">
        <f t="shared" si="2064"/>
        <v>1122</v>
      </c>
      <c r="BW1074">
        <f t="shared" si="2065"/>
        <v>120881</v>
      </c>
      <c r="BX1074" s="167">
        <f t="shared" si="2066"/>
        <v>44898</v>
      </c>
      <c r="BY1074">
        <f t="shared" si="2067"/>
        <v>813</v>
      </c>
      <c r="BZ1074">
        <f t="shared" si="2068"/>
        <v>791</v>
      </c>
      <c r="CA1074">
        <f t="shared" si="2069"/>
        <v>6</v>
      </c>
      <c r="CB1074" s="167">
        <f t="shared" si="2070"/>
        <v>44898</v>
      </c>
      <c r="CC1074">
        <f t="shared" si="2071"/>
        <v>8356217</v>
      </c>
      <c r="CD1074">
        <f t="shared" si="2072"/>
        <v>13742</v>
      </c>
      <c r="CE1074">
        <f t="shared" si="2073"/>
        <v>14449</v>
      </c>
      <c r="CF1074" s="167">
        <f t="shared" si="2074"/>
        <v>44898</v>
      </c>
      <c r="CG1074">
        <f t="shared" si="2075"/>
        <v>13136</v>
      </c>
      <c r="CH1074">
        <f t="shared" si="2076"/>
        <v>33</v>
      </c>
      <c r="CI1074" s="167">
        <f t="shared" si="2077"/>
        <v>44898</v>
      </c>
      <c r="CJ1074">
        <f t="shared" si="2078"/>
        <v>1122</v>
      </c>
      <c r="CK1074">
        <f t="shared" si="2079"/>
        <v>263</v>
      </c>
      <c r="CL1074" s="167">
        <f t="shared" si="2080"/>
        <v>44898</v>
      </c>
      <c r="CM1074">
        <f t="shared" si="2081"/>
        <v>17</v>
      </c>
      <c r="CN1074" s="1">
        <f t="shared" si="2082"/>
        <v>44898</v>
      </c>
      <c r="CO1074" s="253">
        <f t="shared" si="2083"/>
        <v>1122</v>
      </c>
      <c r="CP1074" s="1">
        <f t="shared" si="2084"/>
        <v>44898</v>
      </c>
      <c r="CQ1074" s="254">
        <f t="shared" si="2085"/>
        <v>17</v>
      </c>
      <c r="CR1074" s="167">
        <f t="shared" si="2086"/>
        <v>44898</v>
      </c>
      <c r="CS1074">
        <f t="shared" si="2087"/>
        <v>13136</v>
      </c>
      <c r="CT1074">
        <f t="shared" si="2088"/>
        <v>33</v>
      </c>
      <c r="CU1074">
        <f t="shared" si="2089"/>
        <v>0</v>
      </c>
    </row>
    <row r="1075" spans="1:99" ht="18" customHeight="1" x14ac:dyDescent="0.55000000000000004">
      <c r="A1075" s="167">
        <v>44899</v>
      </c>
      <c r="B1075" s="219">
        <v>71</v>
      </c>
      <c r="C1075" s="142">
        <f t="shared" si="2034"/>
        <v>27832</v>
      </c>
      <c r="D1075" s="261">
        <f t="shared" si="2035"/>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si="2032"/>
        <v>44899</v>
      </c>
      <c r="AA1075" s="210">
        <f t="shared" si="2090"/>
        <v>8834022</v>
      </c>
      <c r="AB1075" s="210">
        <f t="shared" si="2091"/>
        <v>114784</v>
      </c>
      <c r="AC1075" s="211">
        <f t="shared" si="2092"/>
        <v>25290</v>
      </c>
      <c r="AD1075" s="170">
        <f t="shared" si="2036"/>
        <v>1203</v>
      </c>
      <c r="AE1075" s="222">
        <f t="shared" si="2037"/>
        <v>462772</v>
      </c>
      <c r="AF1075" s="143">
        <v>463977</v>
      </c>
      <c r="AG1075" s="171">
        <f t="shared" si="2038"/>
        <v>260</v>
      </c>
      <c r="AH1075" s="143">
        <v>100251</v>
      </c>
      <c r="AI1075" s="171">
        <f t="shared" si="2039"/>
        <v>16</v>
      </c>
      <c r="AJ1075" s="172">
        <v>10806</v>
      </c>
      <c r="AK1075" s="173">
        <f t="shared" si="2040"/>
        <v>6</v>
      </c>
      <c r="AL1075" s="143">
        <v>819</v>
      </c>
      <c r="AM1075" s="173">
        <f t="shared" si="2041"/>
        <v>0</v>
      </c>
      <c r="AN1075" s="143">
        <v>791</v>
      </c>
      <c r="AO1075" s="171">
        <f t="shared" si="2042"/>
        <v>0</v>
      </c>
      <c r="AP1075" s="174">
        <v>6</v>
      </c>
      <c r="AQ1075" s="173">
        <f t="shared" si="2043"/>
        <v>13009</v>
      </c>
      <c r="AR1075" s="143">
        <v>8369226</v>
      </c>
      <c r="AS1075" s="171">
        <f t="shared" si="2044"/>
        <v>0</v>
      </c>
      <c r="AT1075" s="143">
        <v>13742</v>
      </c>
      <c r="AU1075" s="171">
        <f t="shared" si="2045"/>
        <v>29</v>
      </c>
      <c r="AV1075" s="175">
        <v>14478</v>
      </c>
      <c r="AW1075" s="217">
        <f t="shared" si="1836"/>
        <v>914</v>
      </c>
      <c r="AX1075" s="216">
        <f t="shared" si="2033"/>
        <v>44899</v>
      </c>
      <c r="AY1075" s="5">
        <v>1021</v>
      </c>
      <c r="AZ1075" s="217">
        <f t="shared" si="2046"/>
        <v>15359</v>
      </c>
      <c r="BA1075" s="217">
        <f t="shared" si="1840"/>
        <v>474</v>
      </c>
      <c r="BB1075" s="119">
        <v>1</v>
      </c>
      <c r="BC1075" s="26">
        <f t="shared" si="2047"/>
        <v>2458</v>
      </c>
      <c r="BD1075" s="217">
        <f t="shared" si="1842"/>
        <v>509</v>
      </c>
      <c r="BE1075" s="209">
        <f t="shared" si="2048"/>
        <v>44899</v>
      </c>
      <c r="BF1075" s="120">
        <f t="shared" si="2049"/>
        <v>71</v>
      </c>
      <c r="BG1075" s="120">
        <f t="shared" si="2050"/>
        <v>27832</v>
      </c>
      <c r="BH1075" s="209">
        <f t="shared" si="2051"/>
        <v>44899</v>
      </c>
      <c r="BI1075" s="120">
        <f t="shared" si="2052"/>
        <v>27832</v>
      </c>
      <c r="BJ1075" s="1">
        <f t="shared" si="2053"/>
        <v>44899</v>
      </c>
      <c r="BK1075">
        <f t="shared" si="2054"/>
        <v>25477</v>
      </c>
      <c r="BL1075">
        <f t="shared" si="2055"/>
        <v>219</v>
      </c>
      <c r="BM1075">
        <f t="shared" si="2056"/>
        <v>25696</v>
      </c>
      <c r="BN1075" s="1">
        <f t="shared" si="2057"/>
        <v>44899</v>
      </c>
      <c r="BO1075">
        <f t="shared" si="2058"/>
        <v>385710</v>
      </c>
      <c r="BP1075">
        <f t="shared" si="2059"/>
        <v>13932</v>
      </c>
      <c r="BQ1075" s="167">
        <f t="shared" si="2060"/>
        <v>44899</v>
      </c>
      <c r="BR1075">
        <f t="shared" si="2061"/>
        <v>463977</v>
      </c>
      <c r="BS1075">
        <f t="shared" si="2062"/>
        <v>100251</v>
      </c>
      <c r="BT1075">
        <f t="shared" si="2063"/>
        <v>10806</v>
      </c>
      <c r="BU1075">
        <v>15</v>
      </c>
      <c r="BV1075">
        <f t="shared" si="2064"/>
        <v>1203</v>
      </c>
      <c r="BW1075">
        <f t="shared" si="2065"/>
        <v>107233</v>
      </c>
      <c r="BX1075" s="167">
        <f t="shared" si="2066"/>
        <v>44899</v>
      </c>
      <c r="BY1075">
        <f t="shared" si="2067"/>
        <v>819</v>
      </c>
      <c r="BZ1075">
        <f t="shared" si="2068"/>
        <v>791</v>
      </c>
      <c r="CA1075">
        <f t="shared" si="2069"/>
        <v>6</v>
      </c>
      <c r="CB1075" s="167">
        <f t="shared" si="2070"/>
        <v>44899</v>
      </c>
      <c r="CC1075">
        <f t="shared" si="2071"/>
        <v>8369226</v>
      </c>
      <c r="CD1075">
        <f t="shared" si="2072"/>
        <v>13742</v>
      </c>
      <c r="CE1075">
        <f t="shared" si="2073"/>
        <v>14478</v>
      </c>
      <c r="CF1075" s="167">
        <f t="shared" si="2074"/>
        <v>44899</v>
      </c>
      <c r="CG1075">
        <f t="shared" si="2075"/>
        <v>13009</v>
      </c>
      <c r="CH1075">
        <f t="shared" si="2076"/>
        <v>29</v>
      </c>
      <c r="CI1075" s="167">
        <f t="shared" si="2077"/>
        <v>44899</v>
      </c>
      <c r="CJ1075">
        <f t="shared" si="2078"/>
        <v>1203</v>
      </c>
      <c r="CK1075">
        <f t="shared" si="2079"/>
        <v>260</v>
      </c>
      <c r="CL1075" s="167">
        <f t="shared" si="2080"/>
        <v>44899</v>
      </c>
      <c r="CM1075">
        <f t="shared" si="2081"/>
        <v>16</v>
      </c>
      <c r="CN1075" s="1">
        <f t="shared" si="2082"/>
        <v>44899</v>
      </c>
      <c r="CO1075" s="253">
        <f t="shared" si="2083"/>
        <v>1203</v>
      </c>
      <c r="CP1075" s="1">
        <f t="shared" si="2084"/>
        <v>44899</v>
      </c>
      <c r="CQ1075" s="254">
        <f t="shared" si="2085"/>
        <v>16</v>
      </c>
      <c r="CR1075" s="167">
        <f t="shared" si="2086"/>
        <v>44899</v>
      </c>
      <c r="CS1075">
        <f t="shared" si="2087"/>
        <v>13009</v>
      </c>
      <c r="CT1075">
        <f t="shared" si="2088"/>
        <v>29</v>
      </c>
      <c r="CU1075">
        <f t="shared" si="2089"/>
        <v>0</v>
      </c>
    </row>
    <row r="1076" spans="1:99" ht="18" customHeight="1" x14ac:dyDescent="0.55000000000000004">
      <c r="A1076" s="167">
        <v>44900</v>
      </c>
      <c r="B1076" s="219">
        <v>58</v>
      </c>
      <c r="C1076" s="142">
        <f t="shared" si="2034"/>
        <v>27890</v>
      </c>
      <c r="D1076" s="261">
        <f t="shared" si="2035"/>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si="2032"/>
        <v>44900</v>
      </c>
      <c r="AA1076" s="210">
        <f t="shared" si="2090"/>
        <v>8845392</v>
      </c>
      <c r="AB1076" s="210">
        <f t="shared" si="2091"/>
        <v>115132</v>
      </c>
      <c r="AC1076" s="211">
        <f t="shared" si="2092"/>
        <v>25332</v>
      </c>
      <c r="AD1076" s="170">
        <f t="shared" si="2036"/>
        <v>1122</v>
      </c>
      <c r="AE1076" s="222">
        <f t="shared" si="2037"/>
        <v>463894</v>
      </c>
      <c r="AF1076" s="143">
        <v>465099</v>
      </c>
      <c r="AG1076" s="171">
        <f t="shared" si="2038"/>
        <v>348</v>
      </c>
      <c r="AH1076" s="143">
        <v>100599</v>
      </c>
      <c r="AI1076" s="171">
        <f t="shared" si="2039"/>
        <v>20</v>
      </c>
      <c r="AJ1076" s="172">
        <v>10826</v>
      </c>
      <c r="AK1076" s="173">
        <f t="shared" si="2040"/>
        <v>7</v>
      </c>
      <c r="AL1076" s="143">
        <v>826</v>
      </c>
      <c r="AM1076" s="173">
        <f t="shared" si="2041"/>
        <v>0</v>
      </c>
      <c r="AN1076" s="143">
        <v>791</v>
      </c>
      <c r="AO1076" s="171">
        <f t="shared" si="2042"/>
        <v>0</v>
      </c>
      <c r="AP1076" s="174">
        <v>6</v>
      </c>
      <c r="AQ1076" s="173">
        <f t="shared" si="2043"/>
        <v>10241</v>
      </c>
      <c r="AR1076" s="143">
        <v>8379467</v>
      </c>
      <c r="AS1076" s="171">
        <f t="shared" si="2044"/>
        <v>0</v>
      </c>
      <c r="AT1076" s="143">
        <v>13742</v>
      </c>
      <c r="AU1076" s="171">
        <f t="shared" si="2045"/>
        <v>22</v>
      </c>
      <c r="AV1076" s="175">
        <v>14500</v>
      </c>
      <c r="AW1076" s="217">
        <f t="shared" si="1836"/>
        <v>915</v>
      </c>
      <c r="AX1076" s="216">
        <f t="shared" si="2033"/>
        <v>44900</v>
      </c>
      <c r="AY1076" s="5">
        <v>1163</v>
      </c>
      <c r="AZ1076" s="217">
        <f t="shared" si="2046"/>
        <v>16522</v>
      </c>
      <c r="BA1076" s="217">
        <f t="shared" si="1840"/>
        <v>475</v>
      </c>
      <c r="BB1076" s="119">
        <v>4</v>
      </c>
      <c r="BC1076" s="26">
        <f t="shared" si="2047"/>
        <v>2462</v>
      </c>
      <c r="BD1076" s="217">
        <f t="shared" si="1842"/>
        <v>510</v>
      </c>
      <c r="BE1076" s="209">
        <f t="shared" si="2048"/>
        <v>44900</v>
      </c>
      <c r="BF1076" s="120">
        <f t="shared" si="2049"/>
        <v>58</v>
      </c>
      <c r="BG1076" s="120">
        <f t="shared" si="2050"/>
        <v>27890</v>
      </c>
      <c r="BH1076" s="209">
        <f t="shared" si="2051"/>
        <v>44900</v>
      </c>
      <c r="BI1076" s="120">
        <f t="shared" si="2052"/>
        <v>27890</v>
      </c>
      <c r="BJ1076" s="1">
        <f t="shared" si="2053"/>
        <v>44900</v>
      </c>
      <c r="BK1076">
        <f t="shared" si="2054"/>
        <v>22859</v>
      </c>
      <c r="BL1076">
        <f t="shared" si="2055"/>
        <v>157</v>
      </c>
      <c r="BM1076">
        <f t="shared" si="2056"/>
        <v>23016</v>
      </c>
      <c r="BN1076" s="1">
        <f t="shared" si="2057"/>
        <v>44900</v>
      </c>
      <c r="BO1076">
        <f t="shared" si="2058"/>
        <v>392426</v>
      </c>
      <c r="BP1076">
        <f t="shared" si="2059"/>
        <v>13663</v>
      </c>
      <c r="BQ1076" s="167">
        <f t="shared" si="2060"/>
        <v>44900</v>
      </c>
      <c r="BR1076">
        <f t="shared" si="2061"/>
        <v>465099</v>
      </c>
      <c r="BS1076">
        <f t="shared" si="2062"/>
        <v>100599</v>
      </c>
      <c r="BT1076">
        <f t="shared" si="2063"/>
        <v>10826</v>
      </c>
      <c r="BU1076">
        <v>15</v>
      </c>
      <c r="BV1076">
        <f t="shared" si="2064"/>
        <v>1122</v>
      </c>
      <c r="BW1076">
        <f t="shared" si="2065"/>
        <v>120494</v>
      </c>
      <c r="BX1076" s="167">
        <f t="shared" si="2066"/>
        <v>44900</v>
      </c>
      <c r="BY1076">
        <f t="shared" si="2067"/>
        <v>826</v>
      </c>
      <c r="BZ1076">
        <f t="shared" si="2068"/>
        <v>791</v>
      </c>
      <c r="CA1076">
        <f t="shared" si="2069"/>
        <v>6</v>
      </c>
      <c r="CB1076" s="167">
        <f t="shared" si="2070"/>
        <v>44900</v>
      </c>
      <c r="CC1076">
        <f t="shared" si="2071"/>
        <v>8379467</v>
      </c>
      <c r="CD1076">
        <f t="shared" si="2072"/>
        <v>13742</v>
      </c>
      <c r="CE1076">
        <f t="shared" si="2073"/>
        <v>14500</v>
      </c>
      <c r="CF1076" s="167">
        <f t="shared" si="2074"/>
        <v>44900</v>
      </c>
      <c r="CG1076">
        <f t="shared" si="2075"/>
        <v>10241</v>
      </c>
      <c r="CH1076">
        <f t="shared" si="2076"/>
        <v>22</v>
      </c>
      <c r="CI1076" s="167">
        <f t="shared" si="2077"/>
        <v>44900</v>
      </c>
      <c r="CJ1076">
        <f t="shared" si="2078"/>
        <v>1122</v>
      </c>
      <c r="CK1076">
        <f t="shared" si="2079"/>
        <v>348</v>
      </c>
      <c r="CL1076" s="167">
        <f t="shared" si="2080"/>
        <v>44900</v>
      </c>
      <c r="CM1076">
        <f t="shared" si="2081"/>
        <v>20</v>
      </c>
      <c r="CN1076" s="1">
        <f t="shared" si="2082"/>
        <v>44900</v>
      </c>
      <c r="CO1076" s="253">
        <f t="shared" si="2083"/>
        <v>1122</v>
      </c>
      <c r="CP1076" s="1">
        <f t="shared" si="2084"/>
        <v>44900</v>
      </c>
      <c r="CQ1076" s="254">
        <f t="shared" si="2085"/>
        <v>20</v>
      </c>
      <c r="CR1076" s="167">
        <f t="shared" si="2086"/>
        <v>44900</v>
      </c>
      <c r="CS1076">
        <f t="shared" si="2087"/>
        <v>10241</v>
      </c>
      <c r="CT1076">
        <f t="shared" si="2088"/>
        <v>22</v>
      </c>
      <c r="CU1076">
        <f t="shared" si="2089"/>
        <v>0</v>
      </c>
    </row>
    <row r="1077" spans="1:99" ht="18" customHeight="1" x14ac:dyDescent="0.55000000000000004">
      <c r="A1077" s="167">
        <v>44901</v>
      </c>
      <c r="B1077" s="219">
        <v>58</v>
      </c>
      <c r="C1077" s="142">
        <f t="shared" si="2034"/>
        <v>27948</v>
      </c>
      <c r="D1077" s="261">
        <f t="shared" si="2035"/>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si="2032"/>
        <v>44901</v>
      </c>
      <c r="AA1077" s="210">
        <f t="shared" si="2090"/>
        <v>8862813</v>
      </c>
      <c r="AB1077" s="210">
        <f t="shared" si="2091"/>
        <v>115433</v>
      </c>
      <c r="AC1077" s="211">
        <f t="shared" si="2092"/>
        <v>25370</v>
      </c>
      <c r="AD1077" s="170">
        <f t="shared" si="2036"/>
        <v>1410</v>
      </c>
      <c r="AE1077" s="222">
        <f t="shared" si="2037"/>
        <v>465304</v>
      </c>
      <c r="AF1077" s="143">
        <v>466509</v>
      </c>
      <c r="AG1077" s="171">
        <f t="shared" si="2038"/>
        <v>301</v>
      </c>
      <c r="AH1077" s="143">
        <v>100900</v>
      </c>
      <c r="AI1077" s="171">
        <f t="shared" si="2039"/>
        <v>16</v>
      </c>
      <c r="AJ1077" s="172">
        <v>10842</v>
      </c>
      <c r="AK1077" s="173">
        <f t="shared" si="2040"/>
        <v>1</v>
      </c>
      <c r="AL1077" s="143">
        <v>827</v>
      </c>
      <c r="AM1077" s="173">
        <f t="shared" si="2041"/>
        <v>0</v>
      </c>
      <c r="AN1077" s="143">
        <v>791</v>
      </c>
      <c r="AO1077" s="171">
        <f t="shared" si="2042"/>
        <v>0</v>
      </c>
      <c r="AP1077" s="174">
        <v>6</v>
      </c>
      <c r="AQ1077" s="173">
        <f t="shared" si="2043"/>
        <v>16010</v>
      </c>
      <c r="AR1077" s="143">
        <v>8395477</v>
      </c>
      <c r="AS1077" s="171">
        <f t="shared" si="2044"/>
        <v>0</v>
      </c>
      <c r="AT1077" s="143">
        <v>13742</v>
      </c>
      <c r="AU1077" s="171">
        <f t="shared" si="2045"/>
        <v>22</v>
      </c>
      <c r="AV1077" s="175">
        <v>14522</v>
      </c>
      <c r="AW1077" s="217">
        <f t="shared" si="1836"/>
        <v>916</v>
      </c>
      <c r="AX1077" s="216">
        <f t="shared" si="2033"/>
        <v>44901</v>
      </c>
      <c r="AY1077" s="5">
        <v>1170</v>
      </c>
      <c r="AZ1077" s="217">
        <f t="shared" si="2046"/>
        <v>17692</v>
      </c>
      <c r="BA1077" s="217">
        <f t="shared" si="1840"/>
        <v>476</v>
      </c>
      <c r="BB1077" s="119">
        <v>2</v>
      </c>
      <c r="BC1077" s="26">
        <f t="shared" si="2047"/>
        <v>2464</v>
      </c>
      <c r="BD1077" s="217">
        <f t="shared" si="1842"/>
        <v>511</v>
      </c>
      <c r="BE1077" s="209">
        <f t="shared" si="2048"/>
        <v>44901</v>
      </c>
      <c r="BF1077" s="120">
        <f t="shared" si="2049"/>
        <v>58</v>
      </c>
      <c r="BG1077" s="120">
        <f t="shared" si="2050"/>
        <v>27948</v>
      </c>
      <c r="BH1077" s="209">
        <f t="shared" si="2051"/>
        <v>44901</v>
      </c>
      <c r="BI1077" s="120">
        <f t="shared" si="2052"/>
        <v>27948</v>
      </c>
      <c r="BJ1077" s="1">
        <f t="shared" si="2053"/>
        <v>44901</v>
      </c>
      <c r="BK1077">
        <f t="shared" si="2054"/>
        <v>20764</v>
      </c>
      <c r="BL1077">
        <f t="shared" si="2055"/>
        <v>148</v>
      </c>
      <c r="BM1077">
        <f t="shared" si="2056"/>
        <v>20912</v>
      </c>
      <c r="BN1077" s="1">
        <f t="shared" si="2057"/>
        <v>44901</v>
      </c>
      <c r="BO1077">
        <f t="shared" si="2058"/>
        <v>399232</v>
      </c>
      <c r="BP1077">
        <f t="shared" si="2059"/>
        <v>13671</v>
      </c>
      <c r="BQ1077" s="167">
        <f t="shared" si="2060"/>
        <v>44901</v>
      </c>
      <c r="BR1077">
        <f t="shared" si="2061"/>
        <v>466509</v>
      </c>
      <c r="BS1077">
        <f t="shared" si="2062"/>
        <v>100900</v>
      </c>
      <c r="BT1077">
        <f t="shared" si="2063"/>
        <v>10842</v>
      </c>
      <c r="BU1077">
        <v>15</v>
      </c>
      <c r="BV1077">
        <f t="shared" si="2064"/>
        <v>1410</v>
      </c>
      <c r="BW1077">
        <f t="shared" si="2065"/>
        <v>109153</v>
      </c>
      <c r="BX1077" s="167">
        <f t="shared" si="2066"/>
        <v>44901</v>
      </c>
      <c r="BY1077">
        <f t="shared" si="2067"/>
        <v>827</v>
      </c>
      <c r="BZ1077">
        <f t="shared" si="2068"/>
        <v>791</v>
      </c>
      <c r="CA1077">
        <f t="shared" si="2069"/>
        <v>6</v>
      </c>
      <c r="CB1077" s="167">
        <f t="shared" si="2070"/>
        <v>44901</v>
      </c>
      <c r="CC1077">
        <f t="shared" si="2071"/>
        <v>8395477</v>
      </c>
      <c r="CD1077">
        <f t="shared" si="2072"/>
        <v>13742</v>
      </c>
      <c r="CE1077">
        <f t="shared" si="2073"/>
        <v>14522</v>
      </c>
      <c r="CF1077" s="167">
        <f t="shared" si="2074"/>
        <v>44901</v>
      </c>
      <c r="CG1077">
        <f t="shared" si="2075"/>
        <v>16010</v>
      </c>
      <c r="CH1077">
        <f t="shared" si="2076"/>
        <v>22</v>
      </c>
      <c r="CI1077" s="167">
        <f t="shared" si="2077"/>
        <v>44901</v>
      </c>
      <c r="CJ1077">
        <f t="shared" si="2078"/>
        <v>1410</v>
      </c>
      <c r="CK1077">
        <f t="shared" si="2079"/>
        <v>301</v>
      </c>
      <c r="CL1077" s="167">
        <f t="shared" si="2080"/>
        <v>44901</v>
      </c>
      <c r="CM1077">
        <f t="shared" si="2081"/>
        <v>16</v>
      </c>
      <c r="CN1077" s="1">
        <f t="shared" si="2082"/>
        <v>44901</v>
      </c>
      <c r="CO1077" s="253">
        <f t="shared" si="2083"/>
        <v>1410</v>
      </c>
      <c r="CP1077" s="1">
        <f t="shared" si="2084"/>
        <v>44901</v>
      </c>
      <c r="CQ1077" s="254">
        <f t="shared" si="2085"/>
        <v>16</v>
      </c>
      <c r="CR1077" s="167">
        <f t="shared" si="2086"/>
        <v>44901</v>
      </c>
      <c r="CS1077">
        <f t="shared" si="2087"/>
        <v>16010</v>
      </c>
      <c r="CT1077">
        <f t="shared" si="2088"/>
        <v>22</v>
      </c>
      <c r="CU1077">
        <f t="shared" si="2089"/>
        <v>0</v>
      </c>
    </row>
    <row r="1078" spans="1:99" ht="18" customHeight="1" x14ac:dyDescent="0.55000000000000004">
      <c r="A1078" s="167">
        <v>44902</v>
      </c>
      <c r="B1078" s="219">
        <v>48</v>
      </c>
      <c r="C1078" s="142">
        <f t="shared" si="2034"/>
        <v>27996</v>
      </c>
      <c r="D1078" s="261">
        <f t="shared" si="2035"/>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si="2032"/>
        <v>44902</v>
      </c>
      <c r="AA1078" s="210">
        <f t="shared" si="2090"/>
        <v>8881303</v>
      </c>
      <c r="AB1078" s="210">
        <f t="shared" si="2091"/>
        <v>115784</v>
      </c>
      <c r="AC1078" s="211">
        <f t="shared" si="2092"/>
        <v>25418</v>
      </c>
      <c r="AD1078" s="170">
        <f t="shared" si="2036"/>
        <v>1755</v>
      </c>
      <c r="AE1078" s="222">
        <f t="shared" si="2037"/>
        <v>467059</v>
      </c>
      <c r="AF1078" s="143">
        <v>468264</v>
      </c>
      <c r="AG1078" s="171">
        <f t="shared" si="2038"/>
        <v>351</v>
      </c>
      <c r="AH1078" s="143">
        <v>101251</v>
      </c>
      <c r="AI1078" s="171">
        <f t="shared" si="2039"/>
        <v>22</v>
      </c>
      <c r="AJ1078" s="172">
        <v>10864</v>
      </c>
      <c r="AK1078" s="173">
        <f t="shared" si="2040"/>
        <v>12</v>
      </c>
      <c r="AL1078" s="143">
        <v>839</v>
      </c>
      <c r="AM1078" s="173">
        <f t="shared" si="2041"/>
        <v>0</v>
      </c>
      <c r="AN1078" s="143">
        <v>791</v>
      </c>
      <c r="AO1078" s="171">
        <f t="shared" si="2042"/>
        <v>0</v>
      </c>
      <c r="AP1078" s="174">
        <v>6</v>
      </c>
      <c r="AQ1078" s="173">
        <f t="shared" si="2043"/>
        <v>16723</v>
      </c>
      <c r="AR1078" s="143">
        <v>8412200</v>
      </c>
      <c r="AS1078" s="171">
        <f t="shared" si="2044"/>
        <v>0</v>
      </c>
      <c r="AT1078" s="143">
        <v>13742</v>
      </c>
      <c r="AU1078" s="171">
        <f t="shared" si="2045"/>
        <v>26</v>
      </c>
      <c r="AV1078" s="175">
        <v>14548</v>
      </c>
      <c r="AW1078" s="217">
        <f t="shared" si="1836"/>
        <v>917</v>
      </c>
      <c r="AX1078" s="216">
        <f t="shared" si="2033"/>
        <v>44902</v>
      </c>
      <c r="AY1078" s="5">
        <v>1168</v>
      </c>
      <c r="AZ1078" s="217">
        <f t="shared" si="2046"/>
        <v>18860</v>
      </c>
      <c r="BA1078" s="217">
        <f t="shared" si="1840"/>
        <v>477</v>
      </c>
      <c r="BB1078" s="119">
        <v>0</v>
      </c>
      <c r="BC1078" s="26">
        <f t="shared" si="2047"/>
        <v>2464</v>
      </c>
      <c r="BD1078" s="217">
        <f t="shared" si="1842"/>
        <v>512</v>
      </c>
      <c r="BE1078" s="209">
        <f t="shared" si="2048"/>
        <v>44902</v>
      </c>
      <c r="BF1078" s="120">
        <f t="shared" si="2049"/>
        <v>48</v>
      </c>
      <c r="BG1078" s="120">
        <f t="shared" si="2050"/>
        <v>27996</v>
      </c>
      <c r="BH1078" s="209">
        <f t="shared" si="2051"/>
        <v>44902</v>
      </c>
      <c r="BI1078" s="120">
        <f t="shared" si="2052"/>
        <v>27996</v>
      </c>
      <c r="BJ1078" s="1">
        <f t="shared" si="2053"/>
        <v>44902</v>
      </c>
      <c r="BK1078">
        <f t="shared" si="2054"/>
        <v>17134</v>
      </c>
      <c r="BL1078">
        <f t="shared" si="2055"/>
        <v>226</v>
      </c>
      <c r="BM1078">
        <f t="shared" si="2056"/>
        <v>17360</v>
      </c>
      <c r="BN1078" s="1">
        <f t="shared" si="2057"/>
        <v>44902</v>
      </c>
      <c r="BO1078">
        <f t="shared" si="2058"/>
        <v>392480</v>
      </c>
      <c r="BP1078">
        <f t="shared" si="2059"/>
        <v>14080</v>
      </c>
      <c r="BQ1078" s="167">
        <f t="shared" si="2060"/>
        <v>44902</v>
      </c>
      <c r="BR1078">
        <f t="shared" si="2061"/>
        <v>468264</v>
      </c>
      <c r="BS1078">
        <f t="shared" si="2062"/>
        <v>101251</v>
      </c>
      <c r="BT1078">
        <f t="shared" si="2063"/>
        <v>10864</v>
      </c>
      <c r="BU1078">
        <v>15</v>
      </c>
      <c r="BV1078">
        <f t="shared" si="2064"/>
        <v>1755</v>
      </c>
      <c r="BW1078">
        <f t="shared" si="2065"/>
        <v>122636</v>
      </c>
      <c r="BX1078" s="167">
        <f t="shared" si="2066"/>
        <v>44902</v>
      </c>
      <c r="BY1078">
        <f t="shared" si="2067"/>
        <v>839</v>
      </c>
      <c r="BZ1078">
        <f t="shared" si="2068"/>
        <v>791</v>
      </c>
      <c r="CA1078">
        <f t="shared" si="2069"/>
        <v>6</v>
      </c>
      <c r="CB1078" s="167">
        <f t="shared" si="2070"/>
        <v>44902</v>
      </c>
      <c r="CC1078">
        <f t="shared" si="2071"/>
        <v>8412200</v>
      </c>
      <c r="CD1078">
        <f t="shared" si="2072"/>
        <v>13742</v>
      </c>
      <c r="CE1078">
        <f t="shared" si="2073"/>
        <v>14548</v>
      </c>
      <c r="CF1078" s="167">
        <f t="shared" si="2074"/>
        <v>44902</v>
      </c>
      <c r="CG1078">
        <f t="shared" si="2075"/>
        <v>16723</v>
      </c>
      <c r="CH1078">
        <f t="shared" si="2076"/>
        <v>26</v>
      </c>
      <c r="CI1078" s="167">
        <f t="shared" si="2077"/>
        <v>44902</v>
      </c>
      <c r="CJ1078">
        <f t="shared" si="2078"/>
        <v>1755</v>
      </c>
      <c r="CK1078">
        <f t="shared" si="2079"/>
        <v>351</v>
      </c>
      <c r="CL1078" s="167">
        <f t="shared" si="2080"/>
        <v>44902</v>
      </c>
      <c r="CM1078">
        <f t="shared" si="2081"/>
        <v>22</v>
      </c>
      <c r="CN1078" s="1">
        <f t="shared" si="2082"/>
        <v>44902</v>
      </c>
      <c r="CO1078" s="253">
        <f t="shared" si="2083"/>
        <v>1755</v>
      </c>
      <c r="CP1078" s="1">
        <f t="shared" si="2084"/>
        <v>44902</v>
      </c>
      <c r="CQ1078" s="254">
        <f t="shared" si="2085"/>
        <v>22</v>
      </c>
      <c r="CR1078" s="167">
        <f t="shared" si="2086"/>
        <v>44902</v>
      </c>
      <c r="CS1078">
        <f t="shared" si="2087"/>
        <v>16723</v>
      </c>
      <c r="CT1078">
        <f t="shared" si="2088"/>
        <v>26</v>
      </c>
      <c r="CU1078">
        <f t="shared" si="2089"/>
        <v>0</v>
      </c>
    </row>
    <row r="1079" spans="1:99" ht="18" customHeight="1" x14ac:dyDescent="0.55000000000000004">
      <c r="A1079" s="167">
        <v>44903</v>
      </c>
      <c r="B1079" s="219">
        <v>49</v>
      </c>
      <c r="C1079" s="142">
        <f t="shared" si="2034"/>
        <v>28045</v>
      </c>
      <c r="D1079" s="261">
        <f t="shared" si="2035"/>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032"/>
        <v>44903</v>
      </c>
      <c r="AA1079" s="210">
        <f t="shared" si="2090"/>
        <v>8898272</v>
      </c>
      <c r="AB1079" s="210">
        <f t="shared" si="2091"/>
        <v>116190</v>
      </c>
      <c r="AC1079" s="211">
        <f t="shared" si="2092"/>
        <v>25482</v>
      </c>
      <c r="AD1079" s="170">
        <f t="shared" si="2036"/>
        <v>1684</v>
      </c>
      <c r="AE1079" s="222">
        <f t="shared" si="2037"/>
        <v>468743</v>
      </c>
      <c r="AF1079" s="143">
        <v>469948</v>
      </c>
      <c r="AG1079" s="171">
        <f t="shared" si="2038"/>
        <v>406</v>
      </c>
      <c r="AH1079" s="143">
        <v>101657</v>
      </c>
      <c r="AI1079" s="171">
        <f t="shared" si="2039"/>
        <v>27</v>
      </c>
      <c r="AJ1079" s="172">
        <v>10891</v>
      </c>
      <c r="AK1079" s="173">
        <f t="shared" si="2040"/>
        <v>12</v>
      </c>
      <c r="AL1079" s="143">
        <v>851</v>
      </c>
      <c r="AM1079" s="173">
        <f t="shared" si="2041"/>
        <v>0</v>
      </c>
      <c r="AN1079" s="143">
        <v>791</v>
      </c>
      <c r="AO1079" s="171">
        <f t="shared" si="2042"/>
        <v>0</v>
      </c>
      <c r="AP1079" s="174">
        <v>6</v>
      </c>
      <c r="AQ1079" s="173">
        <f t="shared" si="2043"/>
        <v>15273</v>
      </c>
      <c r="AR1079" s="143">
        <v>8427473</v>
      </c>
      <c r="AS1079" s="171">
        <f t="shared" si="2044"/>
        <v>0</v>
      </c>
      <c r="AT1079" s="143">
        <v>13742</v>
      </c>
      <c r="AU1079" s="171">
        <f t="shared" si="2045"/>
        <v>37</v>
      </c>
      <c r="AV1079" s="175">
        <v>14585</v>
      </c>
      <c r="AW1079" s="217">
        <f t="shared" si="1836"/>
        <v>918</v>
      </c>
      <c r="AX1079" s="216">
        <f t="shared" si="2033"/>
        <v>44903</v>
      </c>
      <c r="AY1079" s="5">
        <v>1185</v>
      </c>
      <c r="AZ1079" s="217">
        <f t="shared" si="2046"/>
        <v>20045</v>
      </c>
      <c r="BA1079" s="217">
        <f t="shared" si="1840"/>
        <v>475</v>
      </c>
      <c r="BB1079" s="119">
        <v>2</v>
      </c>
      <c r="BC1079" s="26">
        <f t="shared" si="2047"/>
        <v>2466</v>
      </c>
      <c r="BD1079" s="217">
        <f t="shared" si="1842"/>
        <v>510</v>
      </c>
      <c r="BE1079" s="209">
        <f t="shared" si="2048"/>
        <v>44903</v>
      </c>
      <c r="BF1079" s="120">
        <f t="shared" si="2049"/>
        <v>49</v>
      </c>
      <c r="BG1079" s="120">
        <f t="shared" si="2050"/>
        <v>28045</v>
      </c>
      <c r="BH1079" s="209">
        <f t="shared" si="2051"/>
        <v>44903</v>
      </c>
      <c r="BI1079" s="120">
        <f t="shared" si="2052"/>
        <v>28045</v>
      </c>
      <c r="BJ1079" s="1">
        <f t="shared" si="2053"/>
        <v>44903</v>
      </c>
      <c r="BK1079">
        <f t="shared" si="2054"/>
        <v>13004</v>
      </c>
      <c r="BL1079">
        <f t="shared" si="2055"/>
        <v>156</v>
      </c>
      <c r="BM1079">
        <f t="shared" si="2056"/>
        <v>13160</v>
      </c>
      <c r="BN1079" s="1">
        <f t="shared" si="2057"/>
        <v>44903</v>
      </c>
      <c r="BO1079">
        <f t="shared" si="2058"/>
        <v>398870</v>
      </c>
      <c r="BP1079">
        <f t="shared" si="2059"/>
        <v>14088</v>
      </c>
      <c r="BQ1079" s="167">
        <f t="shared" si="2060"/>
        <v>44903</v>
      </c>
      <c r="BR1079">
        <f t="shared" si="2061"/>
        <v>469948</v>
      </c>
      <c r="BS1079">
        <f t="shared" si="2062"/>
        <v>101657</v>
      </c>
      <c r="BT1079">
        <f t="shared" si="2063"/>
        <v>10891</v>
      </c>
      <c r="BU1079">
        <v>15</v>
      </c>
      <c r="BV1079">
        <f t="shared" si="2064"/>
        <v>1684</v>
      </c>
      <c r="BW1079">
        <f t="shared" si="2065"/>
        <v>108917</v>
      </c>
      <c r="BX1079" s="167">
        <f t="shared" si="2066"/>
        <v>44903</v>
      </c>
      <c r="BY1079">
        <f t="shared" si="2067"/>
        <v>851</v>
      </c>
      <c r="BZ1079">
        <f t="shared" si="2068"/>
        <v>791</v>
      </c>
      <c r="CA1079">
        <f t="shared" si="2069"/>
        <v>6</v>
      </c>
      <c r="CB1079" s="167">
        <f t="shared" si="2070"/>
        <v>44903</v>
      </c>
      <c r="CC1079">
        <f t="shared" si="2071"/>
        <v>8427473</v>
      </c>
      <c r="CD1079">
        <f t="shared" si="2072"/>
        <v>13742</v>
      </c>
      <c r="CE1079">
        <f t="shared" si="2073"/>
        <v>14585</v>
      </c>
      <c r="CF1079" s="167">
        <f t="shared" si="2074"/>
        <v>44903</v>
      </c>
      <c r="CG1079">
        <f t="shared" si="2075"/>
        <v>15273</v>
      </c>
      <c r="CH1079">
        <f t="shared" si="2076"/>
        <v>37</v>
      </c>
      <c r="CI1079" s="167">
        <f t="shared" si="2077"/>
        <v>44903</v>
      </c>
      <c r="CJ1079">
        <f t="shared" si="2078"/>
        <v>1684</v>
      </c>
      <c r="CK1079">
        <f t="shared" si="2079"/>
        <v>406</v>
      </c>
      <c r="CL1079" s="167">
        <f t="shared" si="2080"/>
        <v>44903</v>
      </c>
      <c r="CM1079">
        <f t="shared" si="2081"/>
        <v>27</v>
      </c>
      <c r="CN1079" s="1">
        <f t="shared" si="2082"/>
        <v>44903</v>
      </c>
      <c r="CO1079" s="253">
        <f t="shared" si="2083"/>
        <v>1684</v>
      </c>
      <c r="CP1079" s="1">
        <f t="shared" si="2084"/>
        <v>44903</v>
      </c>
      <c r="CQ1079" s="254">
        <f t="shared" si="2085"/>
        <v>27</v>
      </c>
      <c r="CR1079" s="167">
        <f t="shared" si="2086"/>
        <v>44903</v>
      </c>
      <c r="CS1079">
        <f t="shared" si="2087"/>
        <v>15273</v>
      </c>
      <c r="CT1079">
        <f t="shared" si="2088"/>
        <v>37</v>
      </c>
      <c r="CU1079">
        <f t="shared" si="2089"/>
        <v>0</v>
      </c>
    </row>
    <row r="1080" spans="1:99" ht="18" customHeight="1" x14ac:dyDescent="0.55000000000000004">
      <c r="A1080" s="167">
        <v>44904</v>
      </c>
      <c r="B1080" s="219">
        <v>48</v>
      </c>
      <c r="C1080" s="142">
        <f t="shared" si="2034"/>
        <v>28093</v>
      </c>
      <c r="D1080" s="261">
        <f t="shared" si="2035"/>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si="2032"/>
        <v>44904</v>
      </c>
      <c r="AA1080" s="210">
        <f t="shared" si="2090"/>
        <v>8914325</v>
      </c>
      <c r="AB1080" s="210">
        <f t="shared" si="2091"/>
        <v>116585</v>
      </c>
      <c r="AC1080" s="211">
        <f t="shared" si="2092"/>
        <v>25537</v>
      </c>
      <c r="AD1080" s="170">
        <f t="shared" si="2036"/>
        <v>1671</v>
      </c>
      <c r="AE1080" s="222">
        <f t="shared" si="2037"/>
        <v>470414</v>
      </c>
      <c r="AF1080" s="143">
        <v>471619</v>
      </c>
      <c r="AG1080" s="171">
        <f t="shared" si="2038"/>
        <v>395</v>
      </c>
      <c r="AH1080" s="143">
        <v>102052</v>
      </c>
      <c r="AI1080" s="171">
        <f t="shared" si="2039"/>
        <v>23</v>
      </c>
      <c r="AJ1080" s="172">
        <v>10914</v>
      </c>
      <c r="AK1080" s="173">
        <f t="shared" si="2040"/>
        <v>27</v>
      </c>
      <c r="AL1080" s="143">
        <v>878</v>
      </c>
      <c r="AM1080" s="173">
        <f t="shared" si="2041"/>
        <v>0</v>
      </c>
      <c r="AN1080" s="143">
        <v>791</v>
      </c>
      <c r="AO1080" s="171">
        <f t="shared" si="2042"/>
        <v>0</v>
      </c>
      <c r="AP1080" s="174">
        <v>6</v>
      </c>
      <c r="AQ1080" s="173">
        <f t="shared" si="2043"/>
        <v>14355</v>
      </c>
      <c r="AR1080" s="143">
        <v>8441828</v>
      </c>
      <c r="AS1080" s="171">
        <f t="shared" si="2044"/>
        <v>0</v>
      </c>
      <c r="AT1080" s="143">
        <v>13742</v>
      </c>
      <c r="AU1080" s="171">
        <f t="shared" si="2045"/>
        <v>32</v>
      </c>
      <c r="AV1080" s="175">
        <v>14617</v>
      </c>
      <c r="AW1080" s="217">
        <f t="shared" si="1836"/>
        <v>919</v>
      </c>
      <c r="AX1080" s="216">
        <f t="shared" si="2033"/>
        <v>44904</v>
      </c>
      <c r="AY1080" s="5">
        <v>924</v>
      </c>
      <c r="AZ1080" s="217">
        <f t="shared" si="2046"/>
        <v>20969</v>
      </c>
      <c r="BA1080" s="217">
        <f t="shared" si="1840"/>
        <v>476</v>
      </c>
      <c r="BB1080" s="119">
        <v>4</v>
      </c>
      <c r="BC1080" s="26">
        <f t="shared" si="2047"/>
        <v>2470</v>
      </c>
      <c r="BD1080" s="217">
        <f t="shared" si="1842"/>
        <v>511</v>
      </c>
      <c r="BE1080" s="209">
        <f t="shared" si="2048"/>
        <v>44904</v>
      </c>
      <c r="BF1080" s="120">
        <f t="shared" si="2049"/>
        <v>48</v>
      </c>
      <c r="BG1080" s="120">
        <f t="shared" si="2050"/>
        <v>28093</v>
      </c>
      <c r="BH1080" s="209">
        <f t="shared" si="2051"/>
        <v>44904</v>
      </c>
      <c r="BI1080" s="120">
        <f t="shared" si="2052"/>
        <v>28093</v>
      </c>
      <c r="BJ1080" s="1">
        <f t="shared" si="2053"/>
        <v>44904</v>
      </c>
      <c r="BK1080">
        <f t="shared" si="2054"/>
        <v>10551</v>
      </c>
      <c r="BL1080">
        <f t="shared" si="2055"/>
        <v>178</v>
      </c>
      <c r="BM1080">
        <f t="shared" si="2056"/>
        <v>10729</v>
      </c>
      <c r="BN1080" s="1">
        <f t="shared" si="2057"/>
        <v>44904</v>
      </c>
      <c r="BO1080">
        <f t="shared" si="2058"/>
        <v>403155</v>
      </c>
      <c r="BP1080">
        <f t="shared" si="2059"/>
        <v>13841</v>
      </c>
      <c r="BQ1080" s="167">
        <f t="shared" si="2060"/>
        <v>44904</v>
      </c>
      <c r="BR1080">
        <f t="shared" si="2061"/>
        <v>471619</v>
      </c>
      <c r="BS1080">
        <f t="shared" si="2062"/>
        <v>102052</v>
      </c>
      <c r="BT1080">
        <f t="shared" si="2063"/>
        <v>10914</v>
      </c>
      <c r="BU1080">
        <v>15</v>
      </c>
      <c r="BV1080">
        <f t="shared" si="2064"/>
        <v>1671</v>
      </c>
      <c r="BW1080">
        <f t="shared" si="2065"/>
        <v>122165</v>
      </c>
      <c r="BX1080" s="167">
        <f t="shared" si="2066"/>
        <v>44904</v>
      </c>
      <c r="BY1080">
        <f t="shared" si="2067"/>
        <v>878</v>
      </c>
      <c r="BZ1080">
        <f t="shared" si="2068"/>
        <v>791</v>
      </c>
      <c r="CA1080">
        <f t="shared" si="2069"/>
        <v>6</v>
      </c>
      <c r="CB1080" s="167">
        <f t="shared" si="2070"/>
        <v>44904</v>
      </c>
      <c r="CC1080">
        <f t="shared" si="2071"/>
        <v>8441828</v>
      </c>
      <c r="CD1080">
        <f t="shared" si="2072"/>
        <v>13742</v>
      </c>
      <c r="CE1080">
        <f t="shared" si="2073"/>
        <v>14617</v>
      </c>
      <c r="CF1080" s="167">
        <f t="shared" si="2074"/>
        <v>44904</v>
      </c>
      <c r="CG1080">
        <f t="shared" si="2075"/>
        <v>14355</v>
      </c>
      <c r="CH1080">
        <f t="shared" si="2076"/>
        <v>32</v>
      </c>
      <c r="CI1080" s="167">
        <f t="shared" si="2077"/>
        <v>44904</v>
      </c>
      <c r="CJ1080">
        <f t="shared" si="2078"/>
        <v>1671</v>
      </c>
      <c r="CK1080">
        <f t="shared" si="2079"/>
        <v>395</v>
      </c>
      <c r="CL1080" s="167">
        <f t="shared" si="2080"/>
        <v>44904</v>
      </c>
      <c r="CM1080">
        <f t="shared" si="2081"/>
        <v>23</v>
      </c>
      <c r="CN1080" s="1">
        <f t="shared" si="2082"/>
        <v>44904</v>
      </c>
      <c r="CO1080" s="253">
        <f t="shared" si="2083"/>
        <v>1671</v>
      </c>
      <c r="CP1080" s="1">
        <f t="shared" si="2084"/>
        <v>44904</v>
      </c>
      <c r="CQ1080" s="254">
        <f t="shared" si="2085"/>
        <v>23</v>
      </c>
      <c r="CR1080" s="167">
        <f t="shared" si="2086"/>
        <v>44904</v>
      </c>
      <c r="CS1080">
        <f t="shared" si="2087"/>
        <v>14355</v>
      </c>
      <c r="CT1080">
        <f t="shared" si="2088"/>
        <v>32</v>
      </c>
      <c r="CU1080">
        <f t="shared" si="2089"/>
        <v>0</v>
      </c>
    </row>
    <row r="1081" spans="1:99" ht="18" customHeight="1" x14ac:dyDescent="0.55000000000000004">
      <c r="A1081" s="167">
        <v>44905</v>
      </c>
      <c r="B1081" s="219">
        <v>68</v>
      </c>
      <c r="C1081" s="142">
        <f t="shared" si="2034"/>
        <v>28161</v>
      </c>
      <c r="D1081" s="261">
        <f t="shared" si="2035"/>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si="2032"/>
        <v>44905</v>
      </c>
      <c r="AA1081" s="210">
        <f t="shared" si="2090"/>
        <v>8930363</v>
      </c>
      <c r="AB1081" s="210">
        <f t="shared" si="2091"/>
        <v>116993</v>
      </c>
      <c r="AC1081" s="211">
        <f t="shared" si="2092"/>
        <v>25582</v>
      </c>
      <c r="AD1081" s="170">
        <f t="shared" si="2036"/>
        <v>1728</v>
      </c>
      <c r="AE1081" s="222">
        <f t="shared" si="2037"/>
        <v>472142</v>
      </c>
      <c r="AF1081" s="143">
        <v>473347</v>
      </c>
      <c r="AG1081" s="171">
        <f t="shared" si="2038"/>
        <v>405</v>
      </c>
      <c r="AH1081" s="143">
        <v>102457</v>
      </c>
      <c r="AI1081" s="171">
        <f t="shared" si="2039"/>
        <v>21</v>
      </c>
      <c r="AJ1081" s="172">
        <v>10935</v>
      </c>
      <c r="AK1081" s="173">
        <f t="shared" si="2040"/>
        <v>34</v>
      </c>
      <c r="AL1081" s="143">
        <v>912</v>
      </c>
      <c r="AM1081" s="173">
        <f t="shared" si="2041"/>
        <v>3</v>
      </c>
      <c r="AN1081" s="143">
        <v>794</v>
      </c>
      <c r="AO1081" s="171">
        <f t="shared" si="2042"/>
        <v>0</v>
      </c>
      <c r="AP1081" s="174">
        <v>6</v>
      </c>
      <c r="AQ1081" s="173">
        <f t="shared" si="2043"/>
        <v>14276</v>
      </c>
      <c r="AR1081" s="143">
        <v>8456104</v>
      </c>
      <c r="AS1081" s="171">
        <f t="shared" si="2044"/>
        <v>0</v>
      </c>
      <c r="AT1081" s="143">
        <v>13742</v>
      </c>
      <c r="AU1081" s="171">
        <f t="shared" si="2045"/>
        <v>24</v>
      </c>
      <c r="AV1081" s="175">
        <v>14641</v>
      </c>
      <c r="AW1081" s="217">
        <f t="shared" si="1836"/>
        <v>920</v>
      </c>
      <c r="AX1081" s="216">
        <f t="shared" si="2033"/>
        <v>44905</v>
      </c>
      <c r="AY1081" s="5">
        <v>784</v>
      </c>
      <c r="AZ1081" s="217">
        <f t="shared" si="2046"/>
        <v>21753</v>
      </c>
      <c r="BA1081" s="217">
        <f t="shared" si="1840"/>
        <v>477</v>
      </c>
      <c r="BB1081" s="119">
        <v>3</v>
      </c>
      <c r="BC1081" s="26">
        <f t="shared" si="2047"/>
        <v>2473</v>
      </c>
      <c r="BD1081" s="217">
        <f t="shared" si="1842"/>
        <v>512</v>
      </c>
      <c r="BE1081" s="209">
        <f t="shared" si="2048"/>
        <v>44905</v>
      </c>
      <c r="BF1081" s="120">
        <f t="shared" si="2049"/>
        <v>68</v>
      </c>
      <c r="BG1081" s="120">
        <f t="shared" si="2050"/>
        <v>28161</v>
      </c>
      <c r="BH1081" s="209">
        <f t="shared" si="2051"/>
        <v>44905</v>
      </c>
      <c r="BI1081" s="120">
        <f t="shared" si="2052"/>
        <v>28161</v>
      </c>
      <c r="BJ1081" s="1">
        <f t="shared" si="2053"/>
        <v>44905</v>
      </c>
      <c r="BK1081">
        <f t="shared" si="2054"/>
        <v>8327</v>
      </c>
      <c r="BL1081">
        <f t="shared" si="2055"/>
        <v>150</v>
      </c>
      <c r="BM1081">
        <f t="shared" si="2056"/>
        <v>8477</v>
      </c>
      <c r="BN1081" s="1">
        <f t="shared" si="2057"/>
        <v>44905</v>
      </c>
      <c r="BO1081">
        <f t="shared" si="2058"/>
        <v>407709</v>
      </c>
      <c r="BP1081">
        <f t="shared" si="2059"/>
        <v>13821</v>
      </c>
      <c r="BQ1081" s="167">
        <f t="shared" si="2060"/>
        <v>44905</v>
      </c>
      <c r="BR1081">
        <f t="shared" si="2061"/>
        <v>473347</v>
      </c>
      <c r="BS1081">
        <f t="shared" si="2062"/>
        <v>102457</v>
      </c>
      <c r="BT1081">
        <f t="shared" si="2063"/>
        <v>10935</v>
      </c>
      <c r="BU1081">
        <v>15</v>
      </c>
      <c r="BV1081">
        <f t="shared" si="2064"/>
        <v>1728</v>
      </c>
      <c r="BW1081">
        <f t="shared" si="2065"/>
        <v>110881</v>
      </c>
      <c r="BX1081" s="167">
        <f t="shared" si="2066"/>
        <v>44905</v>
      </c>
      <c r="BY1081">
        <f t="shared" si="2067"/>
        <v>912</v>
      </c>
      <c r="BZ1081">
        <f t="shared" si="2068"/>
        <v>794</v>
      </c>
      <c r="CA1081">
        <f t="shared" si="2069"/>
        <v>6</v>
      </c>
      <c r="CB1081" s="167">
        <f t="shared" si="2070"/>
        <v>44905</v>
      </c>
      <c r="CC1081">
        <f t="shared" si="2071"/>
        <v>8456104</v>
      </c>
      <c r="CD1081">
        <f t="shared" si="2072"/>
        <v>13742</v>
      </c>
      <c r="CE1081">
        <f t="shared" si="2073"/>
        <v>14641</v>
      </c>
      <c r="CF1081" s="167">
        <f t="shared" si="2074"/>
        <v>44905</v>
      </c>
      <c r="CG1081">
        <f t="shared" si="2075"/>
        <v>14276</v>
      </c>
      <c r="CH1081">
        <f t="shared" si="2076"/>
        <v>24</v>
      </c>
      <c r="CI1081" s="167">
        <f t="shared" si="2077"/>
        <v>44905</v>
      </c>
      <c r="CJ1081">
        <f t="shared" si="2078"/>
        <v>1728</v>
      </c>
      <c r="CK1081">
        <f t="shared" si="2079"/>
        <v>405</v>
      </c>
      <c r="CL1081" s="167">
        <f t="shared" si="2080"/>
        <v>44905</v>
      </c>
      <c r="CM1081">
        <f t="shared" si="2081"/>
        <v>21</v>
      </c>
      <c r="CN1081" s="1">
        <f t="shared" si="2082"/>
        <v>44905</v>
      </c>
      <c r="CO1081" s="253">
        <f t="shared" si="2083"/>
        <v>1728</v>
      </c>
      <c r="CP1081" s="1">
        <f t="shared" si="2084"/>
        <v>44905</v>
      </c>
      <c r="CQ1081" s="254">
        <f t="shared" si="2085"/>
        <v>21</v>
      </c>
      <c r="CR1081" s="167">
        <f t="shared" si="2086"/>
        <v>44905</v>
      </c>
      <c r="CS1081">
        <f t="shared" si="2087"/>
        <v>14276</v>
      </c>
      <c r="CT1081">
        <f t="shared" si="2088"/>
        <v>24</v>
      </c>
      <c r="CU1081">
        <f t="shared" si="2089"/>
        <v>0</v>
      </c>
    </row>
    <row r="1082" spans="1:99" ht="18" customHeight="1" x14ac:dyDescent="0.55000000000000004">
      <c r="A1082" s="167">
        <v>44906</v>
      </c>
      <c r="B1082" s="219">
        <v>69</v>
      </c>
      <c r="C1082" s="142">
        <f t="shared" si="2034"/>
        <v>28230</v>
      </c>
      <c r="D1082" s="261">
        <f t="shared" si="2035"/>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si="2032"/>
        <v>44906</v>
      </c>
      <c r="AA1082" s="210">
        <f t="shared" si="2090"/>
        <v>8946179</v>
      </c>
      <c r="AB1082" s="210">
        <f t="shared" si="2091"/>
        <v>117448</v>
      </c>
      <c r="AC1082" s="211">
        <f t="shared" si="2092"/>
        <v>25644</v>
      </c>
      <c r="AD1082" s="170">
        <f t="shared" si="2036"/>
        <v>1689</v>
      </c>
      <c r="AE1082" s="222">
        <f t="shared" si="2037"/>
        <v>473831</v>
      </c>
      <c r="AF1082" s="143">
        <v>475036</v>
      </c>
      <c r="AG1082" s="171">
        <f t="shared" si="2038"/>
        <v>452</v>
      </c>
      <c r="AH1082" s="143">
        <v>102909</v>
      </c>
      <c r="AI1082" s="171">
        <f t="shared" si="2039"/>
        <v>24</v>
      </c>
      <c r="AJ1082" s="172">
        <v>10959</v>
      </c>
      <c r="AK1082" s="173">
        <f t="shared" si="2040"/>
        <v>44</v>
      </c>
      <c r="AL1082" s="143">
        <v>956</v>
      </c>
      <c r="AM1082" s="173">
        <f t="shared" si="2041"/>
        <v>3</v>
      </c>
      <c r="AN1082" s="143">
        <v>797</v>
      </c>
      <c r="AO1082" s="171">
        <f t="shared" si="2042"/>
        <v>0</v>
      </c>
      <c r="AP1082" s="174">
        <v>6</v>
      </c>
      <c r="AQ1082" s="173">
        <f t="shared" si="2043"/>
        <v>14083</v>
      </c>
      <c r="AR1082" s="143">
        <v>8470187</v>
      </c>
      <c r="AS1082" s="171">
        <f t="shared" si="2044"/>
        <v>0</v>
      </c>
      <c r="AT1082" s="143">
        <v>13742</v>
      </c>
      <c r="AU1082" s="171">
        <f t="shared" si="2045"/>
        <v>38</v>
      </c>
      <c r="AV1082" s="175">
        <v>14679</v>
      </c>
      <c r="AW1082" s="217">
        <f t="shared" si="1836"/>
        <v>921</v>
      </c>
      <c r="AX1082" s="216">
        <f t="shared" si="2033"/>
        <v>44906</v>
      </c>
      <c r="AY1082" s="5">
        <v>528</v>
      </c>
      <c r="AZ1082" s="217">
        <f t="shared" si="2046"/>
        <v>22281</v>
      </c>
      <c r="BA1082" s="217">
        <f t="shared" si="1840"/>
        <v>478</v>
      </c>
      <c r="BB1082" s="119">
        <v>2</v>
      </c>
      <c r="BC1082" s="26">
        <f t="shared" si="2047"/>
        <v>2475</v>
      </c>
      <c r="BD1082" s="217">
        <f t="shared" si="1842"/>
        <v>513</v>
      </c>
      <c r="BE1082" s="209">
        <f t="shared" si="2048"/>
        <v>44906</v>
      </c>
      <c r="BF1082" s="120">
        <f t="shared" si="2049"/>
        <v>69</v>
      </c>
      <c r="BG1082" s="120">
        <f t="shared" si="2050"/>
        <v>28230</v>
      </c>
      <c r="BH1082" s="209">
        <f t="shared" si="2051"/>
        <v>44906</v>
      </c>
      <c r="BI1082" s="120">
        <f t="shared" si="2052"/>
        <v>28230</v>
      </c>
      <c r="BJ1082" s="1">
        <f t="shared" si="2053"/>
        <v>44906</v>
      </c>
      <c r="BK1082">
        <f t="shared" si="2054"/>
        <v>6455</v>
      </c>
      <c r="BL1082">
        <f t="shared" si="2055"/>
        <v>143</v>
      </c>
      <c r="BM1082">
        <f t="shared" si="2056"/>
        <v>6598</v>
      </c>
      <c r="BN1082" s="1">
        <f t="shared" si="2057"/>
        <v>44906</v>
      </c>
      <c r="BO1082">
        <f t="shared" si="2058"/>
        <v>399078</v>
      </c>
      <c r="BP1082">
        <f t="shared" si="2059"/>
        <v>14223</v>
      </c>
      <c r="BQ1082" s="167">
        <f t="shared" si="2060"/>
        <v>44906</v>
      </c>
      <c r="BR1082">
        <f t="shared" si="2061"/>
        <v>475036</v>
      </c>
      <c r="BS1082">
        <f t="shared" si="2062"/>
        <v>102909</v>
      </c>
      <c r="BT1082">
        <f t="shared" si="2063"/>
        <v>10959</v>
      </c>
      <c r="BU1082">
        <v>15</v>
      </c>
      <c r="BV1082">
        <f t="shared" si="2064"/>
        <v>1689</v>
      </c>
      <c r="BW1082">
        <f t="shared" si="2065"/>
        <v>124325</v>
      </c>
      <c r="BX1082" s="167">
        <f t="shared" si="2066"/>
        <v>44906</v>
      </c>
      <c r="BY1082">
        <f t="shared" si="2067"/>
        <v>956</v>
      </c>
      <c r="BZ1082">
        <f t="shared" si="2068"/>
        <v>797</v>
      </c>
      <c r="CA1082">
        <f t="shared" si="2069"/>
        <v>6</v>
      </c>
      <c r="CB1082" s="167">
        <f t="shared" si="2070"/>
        <v>44906</v>
      </c>
      <c r="CC1082">
        <f t="shared" si="2071"/>
        <v>8470187</v>
      </c>
      <c r="CD1082">
        <f t="shared" si="2072"/>
        <v>13742</v>
      </c>
      <c r="CE1082">
        <f t="shared" si="2073"/>
        <v>14679</v>
      </c>
      <c r="CF1082" s="167">
        <f t="shared" si="2074"/>
        <v>44906</v>
      </c>
      <c r="CG1082">
        <f t="shared" si="2075"/>
        <v>14083</v>
      </c>
      <c r="CH1082">
        <f t="shared" si="2076"/>
        <v>38</v>
      </c>
      <c r="CI1082" s="167">
        <f t="shared" si="2077"/>
        <v>44906</v>
      </c>
      <c r="CJ1082">
        <f t="shared" si="2078"/>
        <v>1689</v>
      </c>
      <c r="CK1082">
        <f t="shared" si="2079"/>
        <v>452</v>
      </c>
      <c r="CL1082" s="167">
        <f t="shared" si="2080"/>
        <v>44906</v>
      </c>
      <c r="CM1082">
        <f t="shared" si="2081"/>
        <v>24</v>
      </c>
      <c r="CN1082" s="1">
        <f t="shared" si="2082"/>
        <v>44906</v>
      </c>
      <c r="CO1082" s="253">
        <f t="shared" si="2083"/>
        <v>1689</v>
      </c>
      <c r="CP1082" s="1">
        <f t="shared" si="2084"/>
        <v>44906</v>
      </c>
      <c r="CQ1082" s="254">
        <f t="shared" si="2085"/>
        <v>24</v>
      </c>
      <c r="CR1082" s="167">
        <f t="shared" si="2086"/>
        <v>44906</v>
      </c>
      <c r="CS1082">
        <f t="shared" si="2087"/>
        <v>14083</v>
      </c>
      <c r="CT1082">
        <f t="shared" si="2088"/>
        <v>38</v>
      </c>
      <c r="CU1082">
        <f t="shared" si="2089"/>
        <v>0</v>
      </c>
    </row>
    <row r="1083" spans="1:99" ht="18" customHeight="1" x14ac:dyDescent="0.55000000000000004">
      <c r="A1083" s="167">
        <v>44907</v>
      </c>
      <c r="B1083" s="219">
        <v>45</v>
      </c>
      <c r="C1083" s="142">
        <f t="shared" si="2034"/>
        <v>28275</v>
      </c>
      <c r="D1083" s="261">
        <f t="shared" si="2035"/>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si="2032"/>
        <v>44907</v>
      </c>
      <c r="AA1083" s="210">
        <f t="shared" si="2090"/>
        <v>8958677</v>
      </c>
      <c r="AB1083" s="210">
        <f t="shared" si="2091"/>
        <v>117739</v>
      </c>
      <c r="AC1083" s="211">
        <f t="shared" si="2092"/>
        <v>25700</v>
      </c>
      <c r="AD1083" s="170">
        <f t="shared" si="2036"/>
        <v>1561</v>
      </c>
      <c r="AE1083" s="222">
        <f t="shared" si="2037"/>
        <v>475392</v>
      </c>
      <c r="AF1083" s="143">
        <v>476597</v>
      </c>
      <c r="AG1083" s="171">
        <f t="shared" si="2038"/>
        <v>287</v>
      </c>
      <c r="AH1083" s="143">
        <v>103196</v>
      </c>
      <c r="AI1083" s="171">
        <f t="shared" si="2039"/>
        <v>25</v>
      </c>
      <c r="AJ1083" s="172">
        <v>10984</v>
      </c>
      <c r="AK1083" s="173">
        <f t="shared" si="2040"/>
        <v>84</v>
      </c>
      <c r="AL1083" s="143">
        <v>1040</v>
      </c>
      <c r="AM1083" s="173">
        <f t="shared" si="2041"/>
        <v>4</v>
      </c>
      <c r="AN1083" s="143">
        <v>801</v>
      </c>
      <c r="AO1083" s="171">
        <f t="shared" si="2042"/>
        <v>0</v>
      </c>
      <c r="AP1083" s="174">
        <v>6</v>
      </c>
      <c r="AQ1083" s="173">
        <f t="shared" si="2043"/>
        <v>10853</v>
      </c>
      <c r="AR1083" s="143">
        <v>8481040</v>
      </c>
      <c r="AS1083" s="171">
        <f t="shared" si="2044"/>
        <v>0</v>
      </c>
      <c r="AT1083" s="143">
        <v>13742</v>
      </c>
      <c r="AU1083" s="171">
        <f t="shared" si="2045"/>
        <v>31</v>
      </c>
      <c r="AV1083" s="175">
        <v>14710</v>
      </c>
      <c r="AW1083" s="217">
        <f t="shared" si="1836"/>
        <v>922</v>
      </c>
      <c r="AX1083" s="216">
        <f t="shared" si="2033"/>
        <v>44907</v>
      </c>
      <c r="AY1083" s="5">
        <v>559</v>
      </c>
      <c r="AZ1083" s="217">
        <f t="shared" si="2046"/>
        <v>22840</v>
      </c>
      <c r="BA1083" s="217">
        <f t="shared" si="1840"/>
        <v>476</v>
      </c>
      <c r="BB1083" s="119">
        <v>2</v>
      </c>
      <c r="BC1083" s="26">
        <f t="shared" si="2047"/>
        <v>2477</v>
      </c>
      <c r="BD1083" s="217">
        <f t="shared" si="1842"/>
        <v>511</v>
      </c>
      <c r="BE1083" s="209">
        <f t="shared" si="2048"/>
        <v>44907</v>
      </c>
      <c r="BF1083" s="120">
        <f t="shared" si="2049"/>
        <v>45</v>
      </c>
      <c r="BG1083" s="120">
        <f t="shared" si="2050"/>
        <v>28275</v>
      </c>
      <c r="BH1083" s="209">
        <f t="shared" si="2051"/>
        <v>44907</v>
      </c>
      <c r="BI1083" s="120">
        <f t="shared" si="2052"/>
        <v>28275</v>
      </c>
      <c r="BJ1083" s="1">
        <f t="shared" si="2053"/>
        <v>44907</v>
      </c>
      <c r="BK1083">
        <f t="shared" si="2054"/>
        <v>5181</v>
      </c>
      <c r="BL1083">
        <f t="shared" si="2055"/>
        <v>183</v>
      </c>
      <c r="BM1083">
        <f t="shared" si="2056"/>
        <v>5364</v>
      </c>
      <c r="BN1083" s="1">
        <f t="shared" si="2057"/>
        <v>44907</v>
      </c>
      <c r="BO1083">
        <f t="shared" si="2058"/>
        <v>404234</v>
      </c>
      <c r="BP1083">
        <f t="shared" si="2059"/>
        <v>14271</v>
      </c>
      <c r="BQ1083" s="167">
        <f t="shared" si="2060"/>
        <v>44907</v>
      </c>
      <c r="BR1083">
        <f t="shared" si="2061"/>
        <v>476597</v>
      </c>
      <c r="BS1083">
        <f t="shared" si="2062"/>
        <v>103196</v>
      </c>
      <c r="BT1083">
        <f t="shared" si="2063"/>
        <v>10984</v>
      </c>
      <c r="BU1083">
        <v>15</v>
      </c>
      <c r="BV1083">
        <f t="shared" si="2064"/>
        <v>1561</v>
      </c>
      <c r="BW1083">
        <f t="shared" si="2065"/>
        <v>110478</v>
      </c>
      <c r="BX1083" s="167">
        <f t="shared" si="2066"/>
        <v>44907</v>
      </c>
      <c r="BY1083">
        <f t="shared" si="2067"/>
        <v>1040</v>
      </c>
      <c r="BZ1083">
        <f t="shared" si="2068"/>
        <v>801</v>
      </c>
      <c r="CA1083">
        <f t="shared" si="2069"/>
        <v>6</v>
      </c>
      <c r="CB1083" s="167">
        <f t="shared" si="2070"/>
        <v>44907</v>
      </c>
      <c r="CC1083">
        <f t="shared" si="2071"/>
        <v>8481040</v>
      </c>
      <c r="CD1083">
        <f t="shared" si="2072"/>
        <v>13742</v>
      </c>
      <c r="CE1083">
        <f t="shared" si="2073"/>
        <v>14710</v>
      </c>
      <c r="CF1083" s="167">
        <f t="shared" si="2074"/>
        <v>44907</v>
      </c>
      <c r="CG1083">
        <f t="shared" si="2075"/>
        <v>10853</v>
      </c>
      <c r="CH1083">
        <f t="shared" si="2076"/>
        <v>31</v>
      </c>
      <c r="CI1083" s="167">
        <f t="shared" si="2077"/>
        <v>44907</v>
      </c>
      <c r="CJ1083">
        <f t="shared" si="2078"/>
        <v>1561</v>
      </c>
      <c r="CK1083">
        <f t="shared" si="2079"/>
        <v>287</v>
      </c>
      <c r="CL1083" s="167">
        <f t="shared" si="2080"/>
        <v>44907</v>
      </c>
      <c r="CM1083">
        <f t="shared" si="2081"/>
        <v>25</v>
      </c>
      <c r="CN1083" s="1">
        <f t="shared" si="2082"/>
        <v>44907</v>
      </c>
      <c r="CO1083" s="253">
        <f t="shared" si="2083"/>
        <v>1561</v>
      </c>
      <c r="CP1083" s="1">
        <f t="shared" si="2084"/>
        <v>44907</v>
      </c>
      <c r="CQ1083" s="254">
        <f t="shared" si="2085"/>
        <v>25</v>
      </c>
      <c r="CR1083" s="167">
        <f t="shared" si="2086"/>
        <v>44907</v>
      </c>
      <c r="CS1083">
        <f t="shared" si="2087"/>
        <v>10853</v>
      </c>
      <c r="CT1083">
        <f t="shared" si="2088"/>
        <v>31</v>
      </c>
      <c r="CU1083">
        <f t="shared" si="2089"/>
        <v>0</v>
      </c>
    </row>
    <row r="1084" spans="1:99" ht="18" customHeight="1" x14ac:dyDescent="0.55000000000000004">
      <c r="A1084" s="167">
        <v>44908</v>
      </c>
      <c r="B1084" s="219">
        <v>42</v>
      </c>
      <c r="C1084" s="142">
        <f t="shared" si="2034"/>
        <v>28317</v>
      </c>
      <c r="D1084" s="261">
        <f t="shared" si="2035"/>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si="2032"/>
        <v>44908</v>
      </c>
      <c r="AA1084" s="210">
        <f t="shared" si="2090"/>
        <v>8977357</v>
      </c>
      <c r="AB1084" s="210">
        <f t="shared" si="2091"/>
        <v>118177</v>
      </c>
      <c r="AC1084" s="211">
        <f t="shared" si="2092"/>
        <v>25749</v>
      </c>
      <c r="AD1084" s="170">
        <f t="shared" si="2036"/>
        <v>1423</v>
      </c>
      <c r="AE1084" s="222">
        <f t="shared" si="2037"/>
        <v>476815</v>
      </c>
      <c r="AF1084" s="143">
        <v>478020</v>
      </c>
      <c r="AG1084" s="171">
        <f t="shared" si="2038"/>
        <v>435</v>
      </c>
      <c r="AH1084" s="143">
        <v>103631</v>
      </c>
      <c r="AI1084" s="171">
        <f t="shared" si="2039"/>
        <v>37</v>
      </c>
      <c r="AJ1084" s="172">
        <v>11021</v>
      </c>
      <c r="AK1084" s="173">
        <f t="shared" si="2040"/>
        <v>102</v>
      </c>
      <c r="AL1084" s="143">
        <v>1142</v>
      </c>
      <c r="AM1084" s="173">
        <f t="shared" si="2041"/>
        <v>3</v>
      </c>
      <c r="AN1084" s="143">
        <v>804</v>
      </c>
      <c r="AO1084" s="171">
        <f t="shared" si="2042"/>
        <v>0</v>
      </c>
      <c r="AP1084" s="174">
        <v>6</v>
      </c>
      <c r="AQ1084" s="173">
        <f t="shared" si="2043"/>
        <v>17155</v>
      </c>
      <c r="AR1084" s="143">
        <v>8498195</v>
      </c>
      <c r="AS1084" s="171">
        <f t="shared" si="2044"/>
        <v>0</v>
      </c>
      <c r="AT1084" s="143">
        <v>13742</v>
      </c>
      <c r="AU1084" s="171">
        <f t="shared" si="2045"/>
        <v>12</v>
      </c>
      <c r="AV1084" s="175">
        <v>14722</v>
      </c>
      <c r="AW1084" s="217">
        <f t="shared" si="1836"/>
        <v>923</v>
      </c>
      <c r="AX1084" s="216">
        <f t="shared" si="2033"/>
        <v>44908</v>
      </c>
      <c r="AY1084" s="5">
        <v>476</v>
      </c>
      <c r="AZ1084" s="217">
        <f t="shared" si="2046"/>
        <v>23316</v>
      </c>
      <c r="BA1084" s="217">
        <f t="shared" si="1840"/>
        <v>477</v>
      </c>
      <c r="BB1084" s="119">
        <v>1</v>
      </c>
      <c r="BC1084" s="26">
        <f t="shared" si="2047"/>
        <v>2478</v>
      </c>
      <c r="BD1084" s="217">
        <f t="shared" si="1842"/>
        <v>512</v>
      </c>
      <c r="BE1084" s="209">
        <f t="shared" si="2048"/>
        <v>44908</v>
      </c>
      <c r="BF1084" s="120">
        <f t="shared" si="2049"/>
        <v>42</v>
      </c>
      <c r="BG1084" s="120">
        <f t="shared" si="2050"/>
        <v>28317</v>
      </c>
      <c r="BH1084" s="209">
        <f t="shared" si="2051"/>
        <v>44908</v>
      </c>
      <c r="BI1084" s="120">
        <f t="shared" si="2052"/>
        <v>28317</v>
      </c>
      <c r="BJ1084" s="1">
        <f t="shared" si="2053"/>
        <v>44908</v>
      </c>
      <c r="BK1084">
        <f t="shared" si="2054"/>
        <v>0</v>
      </c>
      <c r="BL1084">
        <f t="shared" si="2055"/>
        <v>0</v>
      </c>
      <c r="BM1084">
        <f t="shared" si="2056"/>
        <v>0</v>
      </c>
      <c r="BN1084" s="1">
        <f t="shared" si="2057"/>
        <v>44908</v>
      </c>
      <c r="BO1084">
        <f t="shared" si="2058"/>
        <v>403155</v>
      </c>
      <c r="BP1084">
        <f t="shared" si="2059"/>
        <v>13841</v>
      </c>
      <c r="BQ1084" s="167">
        <f t="shared" si="2060"/>
        <v>44908</v>
      </c>
      <c r="BR1084">
        <f t="shared" si="2061"/>
        <v>478020</v>
      </c>
      <c r="BS1084">
        <f t="shared" si="2062"/>
        <v>103631</v>
      </c>
      <c r="BT1084">
        <f t="shared" si="2063"/>
        <v>11021</v>
      </c>
      <c r="BU1084">
        <v>15</v>
      </c>
      <c r="BV1084">
        <f t="shared" si="2064"/>
        <v>1423</v>
      </c>
      <c r="BW1084">
        <f t="shared" si="2065"/>
        <v>123588</v>
      </c>
      <c r="BX1084" s="167">
        <f t="shared" si="2066"/>
        <v>44908</v>
      </c>
      <c r="BY1084">
        <f t="shared" si="2067"/>
        <v>1142</v>
      </c>
      <c r="BZ1084">
        <f t="shared" si="2068"/>
        <v>804</v>
      </c>
      <c r="CA1084">
        <f t="shared" si="2069"/>
        <v>6</v>
      </c>
      <c r="CB1084" s="167">
        <f t="shared" si="2070"/>
        <v>44908</v>
      </c>
      <c r="CC1084">
        <f t="shared" si="2071"/>
        <v>8498195</v>
      </c>
      <c r="CD1084">
        <f t="shared" si="2072"/>
        <v>13742</v>
      </c>
      <c r="CE1084">
        <f t="shared" si="2073"/>
        <v>14722</v>
      </c>
      <c r="CF1084" s="167">
        <f t="shared" si="2074"/>
        <v>44908</v>
      </c>
      <c r="CG1084">
        <f t="shared" si="2075"/>
        <v>17155</v>
      </c>
      <c r="CH1084">
        <f t="shared" si="2076"/>
        <v>12</v>
      </c>
      <c r="CI1084" s="167">
        <f t="shared" si="2077"/>
        <v>44908</v>
      </c>
      <c r="CJ1084">
        <f t="shared" si="2078"/>
        <v>1423</v>
      </c>
      <c r="CK1084">
        <f t="shared" si="2079"/>
        <v>435</v>
      </c>
      <c r="CL1084" s="167">
        <f t="shared" si="2080"/>
        <v>44908</v>
      </c>
      <c r="CM1084">
        <f t="shared" si="2081"/>
        <v>37</v>
      </c>
      <c r="CN1084" s="1">
        <f t="shared" si="2082"/>
        <v>44908</v>
      </c>
      <c r="CO1084" s="253">
        <f t="shared" si="2083"/>
        <v>1423</v>
      </c>
      <c r="CP1084" s="1">
        <f t="shared" si="2084"/>
        <v>44908</v>
      </c>
      <c r="CQ1084" s="254">
        <f t="shared" si="2085"/>
        <v>37</v>
      </c>
      <c r="CR1084" s="167">
        <f t="shared" si="2086"/>
        <v>44908</v>
      </c>
      <c r="CS1084">
        <f t="shared" si="2087"/>
        <v>17155</v>
      </c>
      <c r="CT1084">
        <f t="shared" si="2088"/>
        <v>12</v>
      </c>
      <c r="CU1084">
        <f t="shared" si="2089"/>
        <v>0</v>
      </c>
    </row>
    <row r="1085" spans="1:99" ht="18" customHeight="1" x14ac:dyDescent="0.55000000000000004">
      <c r="A1085" s="167">
        <v>44909</v>
      </c>
      <c r="B1085" s="219">
        <v>56</v>
      </c>
      <c r="C1085" s="142">
        <f t="shared" si="2034"/>
        <v>28373</v>
      </c>
      <c r="D1085" s="261">
        <f t="shared" si="2035"/>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si="2032"/>
        <v>44909</v>
      </c>
      <c r="AA1085" s="210">
        <f t="shared" si="2090"/>
        <v>8996858</v>
      </c>
      <c r="AB1085" s="210">
        <f t="shared" si="2091"/>
        <v>118722</v>
      </c>
      <c r="AC1085" s="211">
        <f t="shared" si="2092"/>
        <v>25822</v>
      </c>
      <c r="AD1085" s="170">
        <f t="shared" si="2036"/>
        <v>1751</v>
      </c>
      <c r="AE1085" s="222">
        <f t="shared" si="2037"/>
        <v>478566</v>
      </c>
      <c r="AF1085" s="143">
        <v>479771</v>
      </c>
      <c r="AG1085" s="171">
        <f t="shared" si="2038"/>
        <v>495</v>
      </c>
      <c r="AH1085" s="143">
        <v>104126</v>
      </c>
      <c r="AI1085" s="171">
        <f t="shared" si="2039"/>
        <v>35</v>
      </c>
      <c r="AJ1085" s="172">
        <v>11056</v>
      </c>
      <c r="AK1085" s="173">
        <f t="shared" si="2040"/>
        <v>112</v>
      </c>
      <c r="AL1085" s="143">
        <v>1254</v>
      </c>
      <c r="AM1085" s="173">
        <f t="shared" si="2041"/>
        <v>50</v>
      </c>
      <c r="AN1085" s="143">
        <v>854</v>
      </c>
      <c r="AO1085" s="171">
        <f t="shared" si="2042"/>
        <v>1</v>
      </c>
      <c r="AP1085" s="174">
        <v>7</v>
      </c>
      <c r="AQ1085" s="173">
        <f t="shared" si="2043"/>
        <v>17638</v>
      </c>
      <c r="AR1085" s="143">
        <v>8515833</v>
      </c>
      <c r="AS1085" s="171">
        <f t="shared" si="2044"/>
        <v>0</v>
      </c>
      <c r="AT1085" s="143">
        <v>13742</v>
      </c>
      <c r="AU1085" s="171">
        <f t="shared" si="2045"/>
        <v>37</v>
      </c>
      <c r="AV1085" s="175">
        <v>14759</v>
      </c>
      <c r="AW1085" s="217">
        <f t="shared" si="1836"/>
        <v>924</v>
      </c>
      <c r="AX1085" s="216">
        <f t="shared" si="2033"/>
        <v>44909</v>
      </c>
      <c r="AY1085" s="5">
        <v>494</v>
      </c>
      <c r="AZ1085" s="217">
        <f t="shared" si="2046"/>
        <v>23810</v>
      </c>
      <c r="BA1085" s="217">
        <f t="shared" si="1840"/>
        <v>478</v>
      </c>
      <c r="BB1085" s="119">
        <v>12</v>
      </c>
      <c r="BC1085" s="26">
        <f t="shared" si="2047"/>
        <v>2490</v>
      </c>
      <c r="BD1085" s="217">
        <f t="shared" si="1842"/>
        <v>513</v>
      </c>
      <c r="BE1085" s="209">
        <f t="shared" si="2048"/>
        <v>44909</v>
      </c>
      <c r="BF1085" s="120">
        <f t="shared" si="2049"/>
        <v>56</v>
      </c>
      <c r="BG1085" s="120">
        <f t="shared" si="2050"/>
        <v>28373</v>
      </c>
      <c r="BH1085" s="209">
        <f t="shared" si="2051"/>
        <v>44909</v>
      </c>
      <c r="BI1085" s="120">
        <f t="shared" si="2052"/>
        <v>28373</v>
      </c>
      <c r="BJ1085" s="1">
        <f t="shared" si="2053"/>
        <v>44909</v>
      </c>
      <c r="BK1085">
        <f t="shared" si="2054"/>
        <v>0</v>
      </c>
      <c r="BL1085">
        <f t="shared" si="2055"/>
        <v>0</v>
      </c>
      <c r="BM1085">
        <f t="shared" si="2056"/>
        <v>0</v>
      </c>
      <c r="BN1085" s="1">
        <f t="shared" si="2057"/>
        <v>44909</v>
      </c>
      <c r="BO1085">
        <f t="shared" si="2058"/>
        <v>407709</v>
      </c>
      <c r="BP1085">
        <f t="shared" si="2059"/>
        <v>13821</v>
      </c>
      <c r="BQ1085" s="167">
        <f t="shared" si="2060"/>
        <v>44909</v>
      </c>
      <c r="BR1085">
        <f t="shared" si="2061"/>
        <v>479771</v>
      </c>
      <c r="BS1085">
        <f t="shared" si="2062"/>
        <v>104126</v>
      </c>
      <c r="BT1085">
        <f t="shared" si="2063"/>
        <v>11056</v>
      </c>
      <c r="BU1085">
        <v>15</v>
      </c>
      <c r="BV1085">
        <f t="shared" si="2064"/>
        <v>1751</v>
      </c>
      <c r="BW1085">
        <f t="shared" si="2065"/>
        <v>112632</v>
      </c>
      <c r="BX1085" s="167">
        <f t="shared" si="2066"/>
        <v>44909</v>
      </c>
      <c r="BY1085">
        <f t="shared" si="2067"/>
        <v>1254</v>
      </c>
      <c r="BZ1085">
        <f t="shared" si="2068"/>
        <v>854</v>
      </c>
      <c r="CA1085">
        <f t="shared" si="2069"/>
        <v>7</v>
      </c>
      <c r="CB1085" s="167">
        <f t="shared" si="2070"/>
        <v>44909</v>
      </c>
      <c r="CC1085">
        <f t="shared" si="2071"/>
        <v>8515833</v>
      </c>
      <c r="CD1085">
        <f t="shared" si="2072"/>
        <v>13742</v>
      </c>
      <c r="CE1085">
        <f t="shared" si="2073"/>
        <v>14759</v>
      </c>
      <c r="CF1085" s="167">
        <f t="shared" si="2074"/>
        <v>44909</v>
      </c>
      <c r="CG1085">
        <f t="shared" si="2075"/>
        <v>17638</v>
      </c>
      <c r="CH1085">
        <f t="shared" si="2076"/>
        <v>37</v>
      </c>
      <c r="CI1085" s="167">
        <f t="shared" si="2077"/>
        <v>44909</v>
      </c>
      <c r="CJ1085">
        <f t="shared" si="2078"/>
        <v>1751</v>
      </c>
      <c r="CK1085">
        <f t="shared" si="2079"/>
        <v>495</v>
      </c>
      <c r="CL1085" s="167">
        <f t="shared" si="2080"/>
        <v>44909</v>
      </c>
      <c r="CM1085">
        <f t="shared" si="2081"/>
        <v>35</v>
      </c>
      <c r="CN1085" s="1">
        <f t="shared" si="2082"/>
        <v>44909</v>
      </c>
      <c r="CO1085" s="253">
        <f t="shared" si="2083"/>
        <v>1751</v>
      </c>
      <c r="CP1085" s="1">
        <f t="shared" si="2084"/>
        <v>44909</v>
      </c>
      <c r="CQ1085" s="254">
        <f t="shared" si="2085"/>
        <v>35</v>
      </c>
      <c r="CR1085" s="167">
        <f t="shared" si="2086"/>
        <v>44909</v>
      </c>
      <c r="CS1085">
        <f t="shared" si="2087"/>
        <v>17638</v>
      </c>
      <c r="CT1085">
        <f t="shared" si="2088"/>
        <v>37</v>
      </c>
      <c r="CU1085">
        <f t="shared" si="2089"/>
        <v>0</v>
      </c>
    </row>
    <row r="1086" spans="1:99" ht="18" customHeight="1" x14ac:dyDescent="0.55000000000000004">
      <c r="A1086" s="167">
        <v>44910</v>
      </c>
      <c r="B1086" s="219">
        <v>66</v>
      </c>
      <c r="C1086" s="142">
        <f t="shared" si="2034"/>
        <v>28439</v>
      </c>
      <c r="D1086" s="261">
        <f t="shared" si="2035"/>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si="2032"/>
        <v>44910</v>
      </c>
      <c r="AA1086" s="210">
        <f t="shared" si="2090"/>
        <v>9014564</v>
      </c>
      <c r="AB1086" s="210">
        <f t="shared" si="2091"/>
        <v>119233</v>
      </c>
      <c r="AC1086" s="211">
        <f t="shared" si="2092"/>
        <v>25878</v>
      </c>
      <c r="AD1086" s="170">
        <f t="shared" si="2036"/>
        <v>1583</v>
      </c>
      <c r="AE1086" s="222">
        <f t="shared" si="2037"/>
        <v>480149</v>
      </c>
      <c r="AF1086" s="143">
        <v>481354</v>
      </c>
      <c r="AG1086" s="171">
        <f t="shared" si="2038"/>
        <v>491</v>
      </c>
      <c r="AH1086" s="143">
        <v>104617</v>
      </c>
      <c r="AI1086" s="171">
        <f t="shared" si="2039"/>
        <v>19</v>
      </c>
      <c r="AJ1086" s="172">
        <v>11075</v>
      </c>
      <c r="AK1086" s="173">
        <f t="shared" si="2040"/>
        <v>45</v>
      </c>
      <c r="AL1086" s="143">
        <v>1299</v>
      </c>
      <c r="AM1086" s="173">
        <f t="shared" si="2041"/>
        <v>20</v>
      </c>
      <c r="AN1086" s="143">
        <v>874</v>
      </c>
      <c r="AO1086" s="171">
        <f t="shared" si="2042"/>
        <v>0</v>
      </c>
      <c r="AP1086" s="174">
        <v>7</v>
      </c>
      <c r="AQ1086" s="173">
        <f t="shared" si="2043"/>
        <v>16078</v>
      </c>
      <c r="AR1086" s="143">
        <v>8531911</v>
      </c>
      <c r="AS1086" s="171">
        <f t="shared" si="2044"/>
        <v>0</v>
      </c>
      <c r="AT1086" s="143">
        <v>13742</v>
      </c>
      <c r="AU1086" s="171">
        <f t="shared" si="2045"/>
        <v>37</v>
      </c>
      <c r="AV1086" s="175">
        <v>14796</v>
      </c>
      <c r="AW1086" s="217">
        <f t="shared" si="1836"/>
        <v>925</v>
      </c>
      <c r="AX1086" s="216">
        <f t="shared" si="2033"/>
        <v>44910</v>
      </c>
      <c r="AY1086" s="5">
        <v>428</v>
      </c>
      <c r="AZ1086" s="217">
        <f t="shared" si="2046"/>
        <v>24238</v>
      </c>
      <c r="BA1086" s="217">
        <f t="shared" si="1840"/>
        <v>479</v>
      </c>
      <c r="BB1086" s="119">
        <v>13</v>
      </c>
      <c r="BC1086" s="26">
        <f t="shared" si="2047"/>
        <v>2503</v>
      </c>
      <c r="BD1086" s="217">
        <f t="shared" si="1842"/>
        <v>514</v>
      </c>
      <c r="BE1086" s="209">
        <f t="shared" si="2048"/>
        <v>44910</v>
      </c>
      <c r="BF1086" s="120">
        <f t="shared" si="2049"/>
        <v>66</v>
      </c>
      <c r="BG1086" s="120">
        <f t="shared" si="2050"/>
        <v>28439</v>
      </c>
      <c r="BH1086" s="209">
        <f t="shared" si="2051"/>
        <v>44910</v>
      </c>
      <c r="BI1086" s="120">
        <f t="shared" si="2052"/>
        <v>28439</v>
      </c>
      <c r="BJ1086" s="1">
        <f t="shared" si="2053"/>
        <v>44910</v>
      </c>
      <c r="BK1086">
        <f t="shared" si="2054"/>
        <v>0</v>
      </c>
      <c r="BL1086">
        <f t="shared" si="2055"/>
        <v>0</v>
      </c>
      <c r="BM1086">
        <f t="shared" si="2056"/>
        <v>0</v>
      </c>
      <c r="BN1086" s="1">
        <f t="shared" si="2057"/>
        <v>44910</v>
      </c>
      <c r="BO1086">
        <f t="shared" si="2058"/>
        <v>399078</v>
      </c>
      <c r="BP1086">
        <f t="shared" si="2059"/>
        <v>14223</v>
      </c>
      <c r="BQ1086" s="167">
        <f t="shared" si="2060"/>
        <v>44910</v>
      </c>
      <c r="BR1086">
        <f t="shared" si="2061"/>
        <v>481354</v>
      </c>
      <c r="BS1086">
        <f t="shared" si="2062"/>
        <v>104617</v>
      </c>
      <c r="BT1086">
        <f t="shared" si="2063"/>
        <v>11075</v>
      </c>
      <c r="BU1086">
        <v>15</v>
      </c>
      <c r="BV1086">
        <f t="shared" si="2064"/>
        <v>1583</v>
      </c>
      <c r="BW1086">
        <f t="shared" si="2065"/>
        <v>125908</v>
      </c>
      <c r="BX1086" s="167">
        <f t="shared" si="2066"/>
        <v>44910</v>
      </c>
      <c r="BY1086">
        <f t="shared" si="2067"/>
        <v>1299</v>
      </c>
      <c r="BZ1086">
        <f t="shared" si="2068"/>
        <v>874</v>
      </c>
      <c r="CA1086">
        <f t="shared" si="2069"/>
        <v>7</v>
      </c>
      <c r="CB1086" s="167">
        <f t="shared" si="2070"/>
        <v>44910</v>
      </c>
      <c r="CC1086">
        <f t="shared" si="2071"/>
        <v>8531911</v>
      </c>
      <c r="CD1086">
        <f t="shared" si="2072"/>
        <v>13742</v>
      </c>
      <c r="CE1086">
        <f t="shared" si="2073"/>
        <v>14796</v>
      </c>
      <c r="CF1086" s="167">
        <f t="shared" si="2074"/>
        <v>44910</v>
      </c>
      <c r="CG1086">
        <f t="shared" si="2075"/>
        <v>16078</v>
      </c>
      <c r="CH1086">
        <f t="shared" si="2076"/>
        <v>37</v>
      </c>
      <c r="CI1086" s="167">
        <f t="shared" si="2077"/>
        <v>44910</v>
      </c>
      <c r="CJ1086">
        <f t="shared" si="2078"/>
        <v>1583</v>
      </c>
      <c r="CK1086">
        <f t="shared" si="2079"/>
        <v>491</v>
      </c>
      <c r="CL1086" s="167">
        <f t="shared" si="2080"/>
        <v>44910</v>
      </c>
      <c r="CM1086">
        <f t="shared" si="2081"/>
        <v>19</v>
      </c>
      <c r="CN1086" s="1">
        <f t="shared" si="2082"/>
        <v>44910</v>
      </c>
      <c r="CO1086" s="253">
        <f t="shared" si="2083"/>
        <v>1583</v>
      </c>
      <c r="CP1086" s="1">
        <f t="shared" si="2084"/>
        <v>44910</v>
      </c>
      <c r="CQ1086" s="254">
        <f t="shared" si="2085"/>
        <v>19</v>
      </c>
      <c r="CR1086" s="167">
        <f t="shared" si="2086"/>
        <v>44910</v>
      </c>
      <c r="CS1086">
        <f t="shared" si="2087"/>
        <v>16078</v>
      </c>
      <c r="CT1086">
        <f t="shared" si="2088"/>
        <v>37</v>
      </c>
      <c r="CU1086">
        <f t="shared" si="2089"/>
        <v>0</v>
      </c>
    </row>
    <row r="1087" spans="1:99" ht="18" customHeight="1" x14ac:dyDescent="0.55000000000000004">
      <c r="A1087" s="167">
        <v>44911</v>
      </c>
      <c r="B1087" s="219">
        <v>57</v>
      </c>
      <c r="C1087" s="142">
        <f t="shared" si="2034"/>
        <v>28496</v>
      </c>
      <c r="D1087" s="261">
        <f t="shared" si="2035"/>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si="2032"/>
        <v>44911</v>
      </c>
      <c r="AA1087" s="210">
        <f t="shared" si="2090"/>
        <v>9031558</v>
      </c>
      <c r="AB1087" s="210">
        <f t="shared" si="2091"/>
        <v>119769</v>
      </c>
      <c r="AC1087" s="211">
        <f t="shared" si="2092"/>
        <v>25934</v>
      </c>
      <c r="AD1087" s="170">
        <f t="shared" si="2036"/>
        <v>1524</v>
      </c>
      <c r="AE1087" s="222">
        <f t="shared" si="2037"/>
        <v>481673</v>
      </c>
      <c r="AF1087" s="143">
        <v>482878</v>
      </c>
      <c r="AG1087" s="171">
        <f t="shared" si="2038"/>
        <v>526</v>
      </c>
      <c r="AH1087" s="143">
        <v>105143</v>
      </c>
      <c r="AI1087" s="171">
        <f t="shared" si="2039"/>
        <v>32</v>
      </c>
      <c r="AJ1087" s="172">
        <v>11107</v>
      </c>
      <c r="AK1087" s="173">
        <f t="shared" si="2040"/>
        <v>66</v>
      </c>
      <c r="AL1087" s="143">
        <v>1365</v>
      </c>
      <c r="AM1087" s="173">
        <f t="shared" si="2041"/>
        <v>10</v>
      </c>
      <c r="AN1087" s="143">
        <v>884</v>
      </c>
      <c r="AO1087" s="171">
        <f t="shared" si="2042"/>
        <v>0</v>
      </c>
      <c r="AP1087" s="174">
        <v>7</v>
      </c>
      <c r="AQ1087" s="173">
        <f t="shared" si="2043"/>
        <v>15404</v>
      </c>
      <c r="AR1087" s="143">
        <v>8547315</v>
      </c>
      <c r="AS1087" s="171">
        <f t="shared" si="2044"/>
        <v>0</v>
      </c>
      <c r="AT1087" s="143">
        <v>13742</v>
      </c>
      <c r="AU1087" s="171">
        <f t="shared" si="2045"/>
        <v>24</v>
      </c>
      <c r="AV1087" s="175">
        <v>14820</v>
      </c>
      <c r="AW1087" s="217">
        <f t="shared" si="1836"/>
        <v>926</v>
      </c>
      <c r="AX1087" s="216">
        <f t="shared" si="2033"/>
        <v>44911</v>
      </c>
      <c r="AY1087" s="5">
        <v>444</v>
      </c>
      <c r="AZ1087" s="217">
        <f t="shared" si="2046"/>
        <v>24682</v>
      </c>
      <c r="BA1087" s="217">
        <f t="shared" si="1840"/>
        <v>477</v>
      </c>
      <c r="BB1087" s="119">
        <v>13</v>
      </c>
      <c r="BC1087" s="26">
        <f t="shared" si="2047"/>
        <v>2516</v>
      </c>
      <c r="BD1087" s="217">
        <f t="shared" si="1842"/>
        <v>512</v>
      </c>
      <c r="BE1087" s="209">
        <f t="shared" si="2048"/>
        <v>44911</v>
      </c>
      <c r="BF1087" s="120">
        <f t="shared" si="2049"/>
        <v>57</v>
      </c>
      <c r="BG1087" s="120">
        <f t="shared" si="2050"/>
        <v>28496</v>
      </c>
      <c r="BH1087" s="209">
        <f t="shared" si="2051"/>
        <v>44911</v>
      </c>
      <c r="BI1087" s="120">
        <f t="shared" si="2052"/>
        <v>28496</v>
      </c>
      <c r="BJ1087" s="1">
        <f t="shared" si="2053"/>
        <v>44911</v>
      </c>
      <c r="BK1087">
        <f t="shared" si="2054"/>
        <v>0</v>
      </c>
      <c r="BL1087">
        <f t="shared" si="2055"/>
        <v>0</v>
      </c>
      <c r="BM1087">
        <f t="shared" si="2056"/>
        <v>0</v>
      </c>
      <c r="BN1087" s="1">
        <f t="shared" si="2057"/>
        <v>44911</v>
      </c>
      <c r="BO1087">
        <f t="shared" si="2058"/>
        <v>404234</v>
      </c>
      <c r="BP1087">
        <f t="shared" si="2059"/>
        <v>14271</v>
      </c>
      <c r="BQ1087" s="167">
        <f t="shared" si="2060"/>
        <v>44911</v>
      </c>
      <c r="BR1087">
        <f t="shared" si="2061"/>
        <v>482878</v>
      </c>
      <c r="BS1087">
        <f t="shared" si="2062"/>
        <v>105143</v>
      </c>
      <c r="BT1087">
        <f t="shared" si="2063"/>
        <v>11107</v>
      </c>
      <c r="BU1087">
        <v>15</v>
      </c>
      <c r="BV1087">
        <f t="shared" si="2064"/>
        <v>1524</v>
      </c>
      <c r="BW1087">
        <f t="shared" si="2065"/>
        <v>112002</v>
      </c>
      <c r="BX1087" s="167">
        <f t="shared" si="2066"/>
        <v>44911</v>
      </c>
      <c r="BY1087">
        <f t="shared" si="2067"/>
        <v>1365</v>
      </c>
      <c r="BZ1087">
        <f t="shared" si="2068"/>
        <v>884</v>
      </c>
      <c r="CA1087">
        <f t="shared" si="2069"/>
        <v>7</v>
      </c>
      <c r="CB1087" s="167">
        <f t="shared" si="2070"/>
        <v>44911</v>
      </c>
      <c r="CC1087">
        <f t="shared" si="2071"/>
        <v>8547315</v>
      </c>
      <c r="CD1087">
        <f t="shared" si="2072"/>
        <v>13742</v>
      </c>
      <c r="CE1087">
        <f t="shared" si="2073"/>
        <v>14820</v>
      </c>
      <c r="CF1087" s="167">
        <f t="shared" si="2074"/>
        <v>44911</v>
      </c>
      <c r="CG1087">
        <f t="shared" si="2075"/>
        <v>15404</v>
      </c>
      <c r="CH1087">
        <f t="shared" si="2076"/>
        <v>24</v>
      </c>
      <c r="CI1087" s="167">
        <f t="shared" si="2077"/>
        <v>44911</v>
      </c>
      <c r="CJ1087">
        <f t="shared" si="2078"/>
        <v>1524</v>
      </c>
      <c r="CK1087">
        <f t="shared" si="2079"/>
        <v>526</v>
      </c>
      <c r="CL1087" s="167">
        <f t="shared" si="2080"/>
        <v>44911</v>
      </c>
      <c r="CM1087">
        <f t="shared" si="2081"/>
        <v>32</v>
      </c>
      <c r="CN1087" s="1">
        <f t="shared" si="2082"/>
        <v>44911</v>
      </c>
      <c r="CO1087" s="253">
        <f t="shared" si="2083"/>
        <v>1524</v>
      </c>
      <c r="CP1087" s="1">
        <f t="shared" si="2084"/>
        <v>44911</v>
      </c>
      <c r="CQ1087" s="254">
        <f t="shared" si="2085"/>
        <v>32</v>
      </c>
      <c r="CR1087" s="167">
        <f t="shared" si="2086"/>
        <v>44911</v>
      </c>
      <c r="CS1087">
        <f t="shared" si="2087"/>
        <v>15404</v>
      </c>
      <c r="CT1087">
        <f t="shared" si="2088"/>
        <v>24</v>
      </c>
      <c r="CU1087">
        <f t="shared" si="2089"/>
        <v>0</v>
      </c>
    </row>
    <row r="1088" spans="1:99" ht="18" customHeight="1" x14ac:dyDescent="0.55000000000000004">
      <c r="A1088" s="167">
        <v>44912</v>
      </c>
      <c r="B1088" s="219">
        <v>69</v>
      </c>
      <c r="C1088" s="142">
        <f t="shared" si="2034"/>
        <v>28565</v>
      </c>
      <c r="D1088" s="261">
        <f t="shared" si="2035"/>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si="2032"/>
        <v>44912</v>
      </c>
      <c r="AA1088" s="210">
        <f t="shared" si="2090"/>
        <v>9048578</v>
      </c>
      <c r="AB1088" s="210">
        <f t="shared" si="2091"/>
        <v>120212</v>
      </c>
      <c r="AC1088" s="211">
        <f t="shared" si="2092"/>
        <v>26000</v>
      </c>
      <c r="AD1088" s="170">
        <f t="shared" si="2036"/>
        <v>1361</v>
      </c>
      <c r="AE1088" s="222">
        <f t="shared" si="2037"/>
        <v>483034</v>
      </c>
      <c r="AF1088" s="143">
        <v>484239</v>
      </c>
      <c r="AG1088" s="171">
        <f t="shared" si="2038"/>
        <v>443</v>
      </c>
      <c r="AH1088" s="143">
        <v>105586</v>
      </c>
      <c r="AI1088" s="171">
        <f t="shared" si="2039"/>
        <v>24</v>
      </c>
      <c r="AJ1088" s="172">
        <v>11131</v>
      </c>
      <c r="AK1088" s="173">
        <f t="shared" si="2040"/>
        <v>43</v>
      </c>
      <c r="AL1088" s="143">
        <v>1408</v>
      </c>
      <c r="AM1088" s="173">
        <f t="shared" si="2041"/>
        <v>0</v>
      </c>
      <c r="AN1088" s="143">
        <v>884</v>
      </c>
      <c r="AO1088" s="171">
        <f t="shared" si="2042"/>
        <v>2</v>
      </c>
      <c r="AP1088" s="174">
        <v>9</v>
      </c>
      <c r="AQ1088" s="173">
        <f t="shared" si="2043"/>
        <v>15616</v>
      </c>
      <c r="AR1088" s="143">
        <v>8562931</v>
      </c>
      <c r="AS1088" s="171">
        <f t="shared" si="2044"/>
        <v>0</v>
      </c>
      <c r="AT1088" s="143">
        <v>13742</v>
      </c>
      <c r="AU1088" s="171">
        <f t="shared" si="2045"/>
        <v>40</v>
      </c>
      <c r="AV1088" s="175">
        <v>14860</v>
      </c>
      <c r="AW1088" s="217">
        <f t="shared" si="1836"/>
        <v>927</v>
      </c>
      <c r="AX1088" s="216">
        <f t="shared" si="2033"/>
        <v>44912</v>
      </c>
      <c r="AY1088" s="5">
        <v>394</v>
      </c>
      <c r="AZ1088" s="217">
        <f t="shared" si="2046"/>
        <v>25076</v>
      </c>
      <c r="BA1088" s="217">
        <f t="shared" si="1840"/>
        <v>478</v>
      </c>
      <c r="BB1088" s="119">
        <v>14</v>
      </c>
      <c r="BC1088" s="26">
        <f t="shared" si="2047"/>
        <v>2530</v>
      </c>
      <c r="BD1088" s="217">
        <f t="shared" si="1842"/>
        <v>513</v>
      </c>
      <c r="BE1088" s="209">
        <f t="shared" si="2048"/>
        <v>44912</v>
      </c>
      <c r="BF1088" s="120">
        <f t="shared" si="2049"/>
        <v>69</v>
      </c>
      <c r="BG1088" s="120">
        <f t="shared" si="2050"/>
        <v>28565</v>
      </c>
      <c r="BH1088" s="209">
        <f t="shared" si="2051"/>
        <v>44912</v>
      </c>
      <c r="BI1088" s="120">
        <f t="shared" si="2052"/>
        <v>28565</v>
      </c>
      <c r="BJ1088" s="1">
        <f t="shared" si="2053"/>
        <v>44912</v>
      </c>
      <c r="BK1088">
        <f t="shared" si="2054"/>
        <v>0</v>
      </c>
      <c r="BL1088">
        <f t="shared" si="2055"/>
        <v>0</v>
      </c>
      <c r="BM1088">
        <f t="shared" si="2056"/>
        <v>0</v>
      </c>
      <c r="BN1088" s="1">
        <f t="shared" si="2057"/>
        <v>44912</v>
      </c>
      <c r="BO1088">
        <f t="shared" si="2058"/>
        <v>403155</v>
      </c>
      <c r="BP1088">
        <f t="shared" si="2059"/>
        <v>13841</v>
      </c>
      <c r="BQ1088" s="167">
        <f t="shared" si="2060"/>
        <v>44912</v>
      </c>
      <c r="BR1088">
        <f t="shared" si="2061"/>
        <v>484239</v>
      </c>
      <c r="BS1088">
        <f t="shared" si="2062"/>
        <v>105586</v>
      </c>
      <c r="BT1088">
        <f t="shared" si="2063"/>
        <v>11131</v>
      </c>
      <c r="BU1088">
        <v>15</v>
      </c>
      <c r="BV1088">
        <f t="shared" si="2064"/>
        <v>1361</v>
      </c>
      <c r="BW1088">
        <f t="shared" si="2065"/>
        <v>124949</v>
      </c>
      <c r="BX1088" s="167">
        <f t="shared" si="2066"/>
        <v>44912</v>
      </c>
      <c r="BY1088">
        <f t="shared" si="2067"/>
        <v>1408</v>
      </c>
      <c r="BZ1088">
        <f t="shared" si="2068"/>
        <v>884</v>
      </c>
      <c r="CA1088">
        <f t="shared" si="2069"/>
        <v>9</v>
      </c>
      <c r="CB1088" s="167">
        <f t="shared" si="2070"/>
        <v>44912</v>
      </c>
      <c r="CC1088">
        <f t="shared" si="2071"/>
        <v>8562931</v>
      </c>
      <c r="CD1088">
        <f t="shared" si="2072"/>
        <v>13742</v>
      </c>
      <c r="CE1088">
        <f t="shared" si="2073"/>
        <v>14860</v>
      </c>
      <c r="CF1088" s="167">
        <f t="shared" si="2074"/>
        <v>44912</v>
      </c>
      <c r="CG1088">
        <f t="shared" si="2075"/>
        <v>15616</v>
      </c>
      <c r="CH1088">
        <f t="shared" si="2076"/>
        <v>40</v>
      </c>
      <c r="CI1088" s="167">
        <f t="shared" si="2077"/>
        <v>44912</v>
      </c>
      <c r="CJ1088">
        <f t="shared" si="2078"/>
        <v>1361</v>
      </c>
      <c r="CK1088">
        <f t="shared" si="2079"/>
        <v>443</v>
      </c>
      <c r="CL1088" s="167">
        <f t="shared" si="2080"/>
        <v>44912</v>
      </c>
      <c r="CM1088">
        <f t="shared" si="2081"/>
        <v>24</v>
      </c>
      <c r="CN1088" s="1">
        <f t="shared" si="2082"/>
        <v>44912</v>
      </c>
      <c r="CO1088" s="253">
        <f t="shared" si="2083"/>
        <v>1361</v>
      </c>
      <c r="CP1088" s="1">
        <f t="shared" si="2084"/>
        <v>44912</v>
      </c>
      <c r="CQ1088" s="254">
        <f t="shared" si="2085"/>
        <v>24</v>
      </c>
      <c r="CR1088" s="167">
        <f t="shared" si="2086"/>
        <v>44912</v>
      </c>
      <c r="CS1088">
        <f t="shared" si="2087"/>
        <v>15616</v>
      </c>
      <c r="CT1088">
        <f t="shared" si="2088"/>
        <v>40</v>
      </c>
      <c r="CU1088">
        <f t="shared" si="2089"/>
        <v>0</v>
      </c>
    </row>
    <row r="1089" spans="1:99" ht="18" customHeight="1" x14ac:dyDescent="0.55000000000000004">
      <c r="A1089" s="167">
        <v>44913</v>
      </c>
      <c r="B1089" s="219">
        <v>77</v>
      </c>
      <c r="C1089" s="142">
        <f t="shared" si="2034"/>
        <v>28642</v>
      </c>
      <c r="D1089" s="261">
        <f t="shared" si="2035"/>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si="2032"/>
        <v>44913</v>
      </c>
      <c r="AA1089" s="210">
        <f t="shared" si="2090"/>
        <v>9065551</v>
      </c>
      <c r="AB1089" s="210">
        <f t="shared" si="2091"/>
        <v>120755</v>
      </c>
      <c r="AC1089" s="211">
        <f t="shared" si="2092"/>
        <v>26072</v>
      </c>
      <c r="AD1089" s="170">
        <f t="shared" si="2036"/>
        <v>1787</v>
      </c>
      <c r="AE1089" s="222">
        <f t="shared" si="2037"/>
        <v>484821</v>
      </c>
      <c r="AF1089" s="143">
        <v>486026</v>
      </c>
      <c r="AG1089" s="171">
        <f t="shared" si="2038"/>
        <v>452</v>
      </c>
      <c r="AH1089" s="143">
        <v>106038</v>
      </c>
      <c r="AI1089" s="171">
        <f t="shared" si="2039"/>
        <v>40</v>
      </c>
      <c r="AJ1089" s="172">
        <v>11171</v>
      </c>
      <c r="AK1089" s="173">
        <f t="shared" si="2040"/>
        <v>64</v>
      </c>
      <c r="AL1089" s="143">
        <v>1472</v>
      </c>
      <c r="AM1089" s="173">
        <f t="shared" si="2041"/>
        <v>91</v>
      </c>
      <c r="AN1089" s="143">
        <v>975</v>
      </c>
      <c r="AO1089" s="171">
        <f t="shared" si="2042"/>
        <v>2</v>
      </c>
      <c r="AP1089" s="174">
        <v>11</v>
      </c>
      <c r="AQ1089" s="173">
        <f t="shared" si="2043"/>
        <v>15122</v>
      </c>
      <c r="AR1089" s="143">
        <v>8578053</v>
      </c>
      <c r="AS1089" s="171">
        <f t="shared" si="2044"/>
        <v>0</v>
      </c>
      <c r="AT1089" s="143">
        <v>13742</v>
      </c>
      <c r="AU1089" s="171">
        <f t="shared" si="2045"/>
        <v>30</v>
      </c>
      <c r="AV1089" s="175">
        <v>14890</v>
      </c>
      <c r="AW1089" s="217">
        <f t="shared" si="1836"/>
        <v>928</v>
      </c>
      <c r="AX1089" s="216">
        <f t="shared" si="2033"/>
        <v>44913</v>
      </c>
      <c r="AY1089" s="5">
        <v>314</v>
      </c>
      <c r="AZ1089" s="217">
        <f t="shared" si="2046"/>
        <v>25390</v>
      </c>
      <c r="BA1089" s="217">
        <f t="shared" si="1840"/>
        <v>479</v>
      </c>
      <c r="BB1089" s="119">
        <v>11</v>
      </c>
      <c r="BC1089" s="26">
        <f t="shared" si="2047"/>
        <v>2541</v>
      </c>
      <c r="BD1089" s="217">
        <f t="shared" si="1842"/>
        <v>514</v>
      </c>
      <c r="BE1089" s="209">
        <f t="shared" si="2048"/>
        <v>44913</v>
      </c>
      <c r="BF1089" s="120">
        <f t="shared" si="2049"/>
        <v>77</v>
      </c>
      <c r="BG1089" s="120">
        <f t="shared" si="2050"/>
        <v>28642</v>
      </c>
      <c r="BH1089" s="209">
        <f t="shared" si="2051"/>
        <v>44913</v>
      </c>
      <c r="BI1089" s="120">
        <f t="shared" si="2052"/>
        <v>28642</v>
      </c>
      <c r="BJ1089" s="1">
        <f t="shared" si="2053"/>
        <v>44913</v>
      </c>
      <c r="BK1089">
        <f t="shared" si="2054"/>
        <v>0</v>
      </c>
      <c r="BL1089">
        <f t="shared" si="2055"/>
        <v>0</v>
      </c>
      <c r="BM1089">
        <f t="shared" si="2056"/>
        <v>0</v>
      </c>
      <c r="BN1089" s="1">
        <f t="shared" si="2057"/>
        <v>44913</v>
      </c>
      <c r="BO1089">
        <f t="shared" si="2058"/>
        <v>407709</v>
      </c>
      <c r="BP1089">
        <f t="shared" si="2059"/>
        <v>13821</v>
      </c>
      <c r="BQ1089" s="167">
        <f t="shared" si="2060"/>
        <v>44913</v>
      </c>
      <c r="BR1089">
        <f t="shared" si="2061"/>
        <v>486026</v>
      </c>
      <c r="BS1089">
        <f t="shared" si="2062"/>
        <v>106038</v>
      </c>
      <c r="BT1089">
        <f t="shared" si="2063"/>
        <v>11171</v>
      </c>
      <c r="BU1089">
        <v>15</v>
      </c>
      <c r="BV1089">
        <f t="shared" si="2064"/>
        <v>1787</v>
      </c>
      <c r="BW1089">
        <f t="shared" si="2065"/>
        <v>114419</v>
      </c>
      <c r="BX1089" s="167">
        <f t="shared" si="2066"/>
        <v>44913</v>
      </c>
      <c r="BY1089">
        <f t="shared" si="2067"/>
        <v>1472</v>
      </c>
      <c r="BZ1089">
        <f t="shared" si="2068"/>
        <v>975</v>
      </c>
      <c r="CA1089">
        <f t="shared" si="2069"/>
        <v>11</v>
      </c>
      <c r="CB1089" s="167">
        <f t="shared" si="2070"/>
        <v>44913</v>
      </c>
      <c r="CC1089">
        <f t="shared" si="2071"/>
        <v>8578053</v>
      </c>
      <c r="CD1089">
        <f t="shared" si="2072"/>
        <v>13742</v>
      </c>
      <c r="CE1089">
        <f t="shared" si="2073"/>
        <v>14890</v>
      </c>
      <c r="CF1089" s="167">
        <f t="shared" si="2074"/>
        <v>44913</v>
      </c>
      <c r="CG1089">
        <f t="shared" si="2075"/>
        <v>15122</v>
      </c>
      <c r="CH1089">
        <f t="shared" si="2076"/>
        <v>30</v>
      </c>
      <c r="CI1089" s="167">
        <f t="shared" si="2077"/>
        <v>44913</v>
      </c>
      <c r="CJ1089">
        <f t="shared" si="2078"/>
        <v>1787</v>
      </c>
      <c r="CK1089">
        <f t="shared" si="2079"/>
        <v>452</v>
      </c>
      <c r="CL1089" s="167">
        <f t="shared" si="2080"/>
        <v>44913</v>
      </c>
      <c r="CM1089">
        <f t="shared" si="2081"/>
        <v>40</v>
      </c>
      <c r="CN1089" s="1">
        <f t="shared" si="2082"/>
        <v>44913</v>
      </c>
      <c r="CO1089" s="253">
        <f t="shared" si="2083"/>
        <v>1787</v>
      </c>
      <c r="CP1089" s="1">
        <f t="shared" si="2084"/>
        <v>44913</v>
      </c>
      <c r="CQ1089" s="254">
        <f t="shared" si="2085"/>
        <v>40</v>
      </c>
      <c r="CR1089" s="167">
        <f t="shared" si="2086"/>
        <v>44913</v>
      </c>
      <c r="CS1089">
        <f t="shared" si="2087"/>
        <v>15122</v>
      </c>
      <c r="CT1089">
        <f t="shared" si="2088"/>
        <v>30</v>
      </c>
      <c r="CU1089">
        <f t="shared" si="2089"/>
        <v>0</v>
      </c>
    </row>
    <row r="1090" spans="1:99" ht="18" customHeight="1" x14ac:dyDescent="0.55000000000000004">
      <c r="A1090" s="167">
        <v>44914</v>
      </c>
      <c r="B1090" s="219">
        <v>66</v>
      </c>
      <c r="C1090" s="142">
        <f t="shared" si="2034"/>
        <v>28708</v>
      </c>
      <c r="D1090" s="261">
        <f t="shared" si="2035"/>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si="2032"/>
        <v>44914</v>
      </c>
      <c r="AA1090" s="210">
        <f t="shared" ref="AA1090:AA1098" si="2093">+AF1090+AL1090+AR1090</f>
        <v>9077536</v>
      </c>
      <c r="AB1090" s="210">
        <f t="shared" ref="AB1090:AB1096" si="2094">+AH1090+AN1090+AT1090</f>
        <v>121158</v>
      </c>
      <c r="AC1090" s="211">
        <f t="shared" ref="AC1090:AC1096" si="2095">+AJ1090+AP1090+AV1090</f>
        <v>26136</v>
      </c>
      <c r="AD1090" s="170">
        <f t="shared" si="2036"/>
        <v>1527</v>
      </c>
      <c r="AE1090" s="222">
        <f t="shared" si="2037"/>
        <v>486348</v>
      </c>
      <c r="AF1090" s="143">
        <v>487553</v>
      </c>
      <c r="AG1090" s="171">
        <f t="shared" si="2038"/>
        <v>263</v>
      </c>
      <c r="AH1090" s="143">
        <v>106301</v>
      </c>
      <c r="AI1090" s="171">
        <f t="shared" si="2039"/>
        <v>39</v>
      </c>
      <c r="AJ1090" s="172">
        <v>11210</v>
      </c>
      <c r="AK1090" s="173">
        <f t="shared" si="2040"/>
        <v>97</v>
      </c>
      <c r="AL1090" s="143">
        <v>1569</v>
      </c>
      <c r="AM1090" s="173">
        <f t="shared" si="2041"/>
        <v>140</v>
      </c>
      <c r="AN1090" s="143">
        <v>1115</v>
      </c>
      <c r="AO1090" s="171">
        <f t="shared" si="2042"/>
        <v>2</v>
      </c>
      <c r="AP1090" s="174">
        <v>13</v>
      </c>
      <c r="AQ1090" s="173">
        <f t="shared" si="2043"/>
        <v>10361</v>
      </c>
      <c r="AR1090" s="143">
        <v>8588414</v>
      </c>
      <c r="AS1090" s="171">
        <f t="shared" si="2044"/>
        <v>0</v>
      </c>
      <c r="AT1090" s="143">
        <v>13742</v>
      </c>
      <c r="AU1090" s="171">
        <f t="shared" si="2045"/>
        <v>23</v>
      </c>
      <c r="AV1090" s="175">
        <v>14913</v>
      </c>
      <c r="AW1090" s="217">
        <f t="shared" si="1836"/>
        <v>929</v>
      </c>
      <c r="AX1090" s="216">
        <f t="shared" si="2033"/>
        <v>44914</v>
      </c>
      <c r="AY1090" s="5">
        <v>456</v>
      </c>
      <c r="AZ1090" s="217">
        <f t="shared" si="2046"/>
        <v>25846</v>
      </c>
      <c r="BA1090" s="217">
        <f t="shared" si="1840"/>
        <v>480</v>
      </c>
      <c r="BB1090" s="119">
        <v>12</v>
      </c>
      <c r="BC1090" s="26">
        <f t="shared" si="2047"/>
        <v>2553</v>
      </c>
      <c r="BD1090" s="217">
        <f t="shared" si="1842"/>
        <v>515</v>
      </c>
      <c r="BE1090" s="209">
        <f t="shared" si="2048"/>
        <v>44914</v>
      </c>
      <c r="BF1090" s="120">
        <f t="shared" si="2049"/>
        <v>66</v>
      </c>
      <c r="BG1090" s="120">
        <f t="shared" si="2050"/>
        <v>28708</v>
      </c>
      <c r="BH1090" s="209">
        <f t="shared" si="2051"/>
        <v>44914</v>
      </c>
      <c r="BI1090" s="120">
        <f t="shared" si="2052"/>
        <v>28708</v>
      </c>
      <c r="BJ1090" s="1">
        <f t="shared" si="2053"/>
        <v>44914</v>
      </c>
      <c r="BK1090">
        <f t="shared" si="2054"/>
        <v>0</v>
      </c>
      <c r="BL1090">
        <f t="shared" si="2055"/>
        <v>0</v>
      </c>
      <c r="BM1090">
        <f t="shared" si="2056"/>
        <v>0</v>
      </c>
      <c r="BN1090" s="1">
        <f t="shared" si="2057"/>
        <v>44914</v>
      </c>
      <c r="BO1090">
        <f t="shared" si="2058"/>
        <v>399078</v>
      </c>
      <c r="BP1090">
        <f t="shared" si="2059"/>
        <v>14223</v>
      </c>
      <c r="BQ1090" s="167">
        <f t="shared" si="2060"/>
        <v>44914</v>
      </c>
      <c r="BR1090">
        <f t="shared" si="2061"/>
        <v>487553</v>
      </c>
      <c r="BS1090">
        <f t="shared" si="2062"/>
        <v>106301</v>
      </c>
      <c r="BT1090">
        <f t="shared" si="2063"/>
        <v>11210</v>
      </c>
      <c r="BU1090">
        <v>15</v>
      </c>
      <c r="BV1090">
        <f t="shared" si="2064"/>
        <v>1527</v>
      </c>
      <c r="BW1090">
        <f t="shared" si="2065"/>
        <v>127435</v>
      </c>
      <c r="BX1090" s="167">
        <f t="shared" si="2066"/>
        <v>44914</v>
      </c>
      <c r="BY1090">
        <f t="shared" si="2067"/>
        <v>1569</v>
      </c>
      <c r="BZ1090">
        <f t="shared" si="2068"/>
        <v>1115</v>
      </c>
      <c r="CA1090">
        <f t="shared" si="2069"/>
        <v>13</v>
      </c>
      <c r="CB1090" s="167">
        <f t="shared" si="2070"/>
        <v>44914</v>
      </c>
      <c r="CC1090">
        <f t="shared" si="2071"/>
        <v>8588414</v>
      </c>
      <c r="CD1090">
        <f t="shared" si="2072"/>
        <v>13742</v>
      </c>
      <c r="CE1090">
        <f t="shared" si="2073"/>
        <v>14913</v>
      </c>
      <c r="CF1090" s="167">
        <f t="shared" si="2074"/>
        <v>44914</v>
      </c>
      <c r="CG1090">
        <f t="shared" si="2075"/>
        <v>10361</v>
      </c>
      <c r="CH1090">
        <f t="shared" si="2076"/>
        <v>23</v>
      </c>
      <c r="CI1090" s="167">
        <f t="shared" si="2077"/>
        <v>44914</v>
      </c>
      <c r="CJ1090">
        <f t="shared" si="2078"/>
        <v>1527</v>
      </c>
      <c r="CK1090">
        <f t="shared" si="2079"/>
        <v>263</v>
      </c>
      <c r="CL1090" s="167">
        <f t="shared" si="2080"/>
        <v>44914</v>
      </c>
      <c r="CM1090">
        <f t="shared" si="2081"/>
        <v>39</v>
      </c>
      <c r="CN1090" s="1">
        <f t="shared" si="2082"/>
        <v>44914</v>
      </c>
      <c r="CO1090" s="253">
        <f t="shared" si="2083"/>
        <v>1527</v>
      </c>
      <c r="CP1090" s="1">
        <f t="shared" si="2084"/>
        <v>44914</v>
      </c>
      <c r="CQ1090" s="254">
        <f t="shared" si="2085"/>
        <v>39</v>
      </c>
      <c r="CR1090" s="167">
        <f t="shared" si="2086"/>
        <v>44914</v>
      </c>
      <c r="CS1090">
        <f t="shared" si="2087"/>
        <v>10361</v>
      </c>
      <c r="CT1090">
        <f t="shared" si="2088"/>
        <v>23</v>
      </c>
      <c r="CU1090">
        <f t="shared" si="2089"/>
        <v>0</v>
      </c>
    </row>
    <row r="1091" spans="1:99" ht="18" customHeight="1" x14ac:dyDescent="0.55000000000000004">
      <c r="A1091" s="167">
        <v>44915</v>
      </c>
      <c r="B1091" s="219">
        <v>52</v>
      </c>
      <c r="C1091" s="142">
        <f t="shared" si="2034"/>
        <v>28760</v>
      </c>
      <c r="D1091" s="261">
        <f t="shared" si="2035"/>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si="2032"/>
        <v>44915</v>
      </c>
      <c r="AA1091" s="210">
        <f t="shared" si="2093"/>
        <v>9096294</v>
      </c>
      <c r="AB1091" s="210">
        <f t="shared" si="2094"/>
        <v>121797</v>
      </c>
      <c r="AC1091" s="211">
        <f t="shared" si="2095"/>
        <v>26190</v>
      </c>
      <c r="AD1091" s="170">
        <f t="shared" si="2036"/>
        <v>1543</v>
      </c>
      <c r="AE1091" s="222">
        <f t="shared" si="2037"/>
        <v>487891</v>
      </c>
      <c r="AF1091" s="143">
        <v>489096</v>
      </c>
      <c r="AG1091" s="171">
        <f t="shared" si="2038"/>
        <v>484</v>
      </c>
      <c r="AH1091" s="143">
        <v>106785</v>
      </c>
      <c r="AI1091" s="171">
        <f t="shared" si="2039"/>
        <v>33</v>
      </c>
      <c r="AJ1091" s="172">
        <v>11243</v>
      </c>
      <c r="AK1091" s="173">
        <f t="shared" si="2040"/>
        <v>90</v>
      </c>
      <c r="AL1091" s="143">
        <v>1659</v>
      </c>
      <c r="AM1091" s="173">
        <f t="shared" si="2041"/>
        <v>155</v>
      </c>
      <c r="AN1091" s="143">
        <v>1270</v>
      </c>
      <c r="AO1091" s="171">
        <f t="shared" si="2042"/>
        <v>3</v>
      </c>
      <c r="AP1091" s="174">
        <v>16</v>
      </c>
      <c r="AQ1091" s="173">
        <f t="shared" si="2043"/>
        <v>17125</v>
      </c>
      <c r="AR1091" s="143">
        <v>8605539</v>
      </c>
      <c r="AS1091" s="171">
        <f t="shared" si="2044"/>
        <v>0</v>
      </c>
      <c r="AT1091" s="143">
        <v>13742</v>
      </c>
      <c r="AU1091" s="171">
        <f t="shared" si="2045"/>
        <v>18</v>
      </c>
      <c r="AV1091" s="175">
        <v>14931</v>
      </c>
      <c r="AW1091" s="217">
        <f t="shared" si="1836"/>
        <v>930</v>
      </c>
      <c r="AX1091" s="216">
        <f t="shared" si="2033"/>
        <v>44915</v>
      </c>
      <c r="AY1091" s="5">
        <v>544</v>
      </c>
      <c r="AZ1091" s="217">
        <f t="shared" si="2046"/>
        <v>26390</v>
      </c>
      <c r="BA1091" s="217">
        <f t="shared" si="1840"/>
        <v>478</v>
      </c>
      <c r="BB1091" s="119">
        <v>15</v>
      </c>
      <c r="BC1091" s="26">
        <f t="shared" si="2047"/>
        <v>2568</v>
      </c>
      <c r="BD1091" s="217">
        <f t="shared" si="1842"/>
        <v>513</v>
      </c>
      <c r="BE1091" s="209">
        <f t="shared" si="2048"/>
        <v>44915</v>
      </c>
      <c r="BF1091" s="120">
        <f t="shared" si="2049"/>
        <v>52</v>
      </c>
      <c r="BG1091" s="120">
        <f t="shared" si="2050"/>
        <v>28760</v>
      </c>
      <c r="BH1091" s="209">
        <f t="shared" si="2051"/>
        <v>44915</v>
      </c>
      <c r="BI1091" s="120">
        <f t="shared" si="2052"/>
        <v>28760</v>
      </c>
      <c r="BJ1091" s="1">
        <f t="shared" si="2053"/>
        <v>44915</v>
      </c>
      <c r="BK1091">
        <f t="shared" si="2054"/>
        <v>0</v>
      </c>
      <c r="BL1091">
        <f t="shared" si="2055"/>
        <v>0</v>
      </c>
      <c r="BM1091">
        <f t="shared" si="2056"/>
        <v>0</v>
      </c>
      <c r="BN1091" s="1">
        <f t="shared" si="2057"/>
        <v>44915</v>
      </c>
      <c r="BO1091">
        <f t="shared" si="2058"/>
        <v>404234</v>
      </c>
      <c r="BP1091">
        <f t="shared" si="2059"/>
        <v>14271</v>
      </c>
      <c r="BQ1091" s="167">
        <f t="shared" si="2060"/>
        <v>44915</v>
      </c>
      <c r="BR1091">
        <f t="shared" si="2061"/>
        <v>489096</v>
      </c>
      <c r="BS1091">
        <f t="shared" si="2062"/>
        <v>106785</v>
      </c>
      <c r="BT1091">
        <f t="shared" si="2063"/>
        <v>11243</v>
      </c>
      <c r="BU1091">
        <v>15</v>
      </c>
      <c r="BV1091">
        <f t="shared" si="2064"/>
        <v>1543</v>
      </c>
      <c r="BW1091">
        <f t="shared" si="2065"/>
        <v>113545</v>
      </c>
      <c r="BX1091" s="167">
        <f t="shared" si="2066"/>
        <v>44915</v>
      </c>
      <c r="BY1091">
        <f t="shared" si="2067"/>
        <v>1659</v>
      </c>
      <c r="BZ1091">
        <f t="shared" si="2068"/>
        <v>1270</v>
      </c>
      <c r="CA1091">
        <f t="shared" si="2069"/>
        <v>16</v>
      </c>
      <c r="CB1091" s="167">
        <f t="shared" si="2070"/>
        <v>44915</v>
      </c>
      <c r="CC1091">
        <f t="shared" si="2071"/>
        <v>8605539</v>
      </c>
      <c r="CD1091">
        <f t="shared" si="2072"/>
        <v>13742</v>
      </c>
      <c r="CE1091">
        <f t="shared" si="2073"/>
        <v>14931</v>
      </c>
      <c r="CF1091" s="167">
        <f t="shared" si="2074"/>
        <v>44915</v>
      </c>
      <c r="CG1091">
        <f t="shared" si="2075"/>
        <v>17125</v>
      </c>
      <c r="CH1091">
        <f t="shared" si="2076"/>
        <v>18</v>
      </c>
      <c r="CI1091" s="167">
        <f t="shared" si="2077"/>
        <v>44915</v>
      </c>
      <c r="CJ1091">
        <f t="shared" si="2078"/>
        <v>1543</v>
      </c>
      <c r="CK1091">
        <f t="shared" si="2079"/>
        <v>484</v>
      </c>
      <c r="CL1091" s="167">
        <f t="shared" si="2080"/>
        <v>44915</v>
      </c>
      <c r="CM1091">
        <f t="shared" si="2081"/>
        <v>33</v>
      </c>
      <c r="CN1091" s="1">
        <f t="shared" si="2082"/>
        <v>44915</v>
      </c>
      <c r="CO1091" s="253">
        <f t="shared" si="2083"/>
        <v>1543</v>
      </c>
      <c r="CP1091" s="1">
        <f t="shared" si="2084"/>
        <v>44915</v>
      </c>
      <c r="CQ1091" s="254">
        <f t="shared" si="2085"/>
        <v>33</v>
      </c>
      <c r="CR1091" s="167">
        <f t="shared" si="2086"/>
        <v>44915</v>
      </c>
      <c r="CS1091">
        <f t="shared" si="2087"/>
        <v>17125</v>
      </c>
      <c r="CT1091">
        <f t="shared" si="2088"/>
        <v>18</v>
      </c>
      <c r="CU1091">
        <f t="shared" si="2089"/>
        <v>0</v>
      </c>
    </row>
    <row r="1092" spans="1:99" ht="18" customHeight="1" x14ac:dyDescent="0.55000000000000004">
      <c r="A1092" s="167">
        <v>44916</v>
      </c>
      <c r="B1092" s="219">
        <v>64</v>
      </c>
      <c r="C1092" s="142">
        <f t="shared" si="2034"/>
        <v>28824</v>
      </c>
      <c r="D1092" s="261">
        <f t="shared" si="2035"/>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si="2032"/>
        <v>44916</v>
      </c>
      <c r="AA1092" s="210">
        <f t="shared" si="2093"/>
        <v>9117589</v>
      </c>
      <c r="AB1092" s="210">
        <f t="shared" si="2094"/>
        <v>122405</v>
      </c>
      <c r="AC1092" s="211">
        <f t="shared" si="2095"/>
        <v>26268</v>
      </c>
      <c r="AD1092" s="170">
        <f t="shared" si="2036"/>
        <v>2058</v>
      </c>
      <c r="AE1092" s="222">
        <f t="shared" si="2037"/>
        <v>489949</v>
      </c>
      <c r="AF1092" s="143">
        <v>491154</v>
      </c>
      <c r="AG1092" s="171">
        <f t="shared" si="2038"/>
        <v>517</v>
      </c>
      <c r="AH1092" s="143">
        <v>107302</v>
      </c>
      <c r="AI1092" s="171">
        <f t="shared" si="2039"/>
        <v>50</v>
      </c>
      <c r="AJ1092" s="172">
        <v>11293</v>
      </c>
      <c r="AK1092" s="173">
        <f t="shared" si="2040"/>
        <v>96</v>
      </c>
      <c r="AL1092" s="143">
        <v>1755</v>
      </c>
      <c r="AM1092" s="173">
        <f t="shared" si="2041"/>
        <v>91</v>
      </c>
      <c r="AN1092" s="143">
        <v>1361</v>
      </c>
      <c r="AO1092" s="171">
        <f t="shared" si="2042"/>
        <v>1</v>
      </c>
      <c r="AP1092" s="174">
        <v>17</v>
      </c>
      <c r="AQ1092" s="173">
        <f t="shared" si="2043"/>
        <v>19141</v>
      </c>
      <c r="AR1092" s="143">
        <v>8624680</v>
      </c>
      <c r="AS1092" s="171">
        <f t="shared" si="2044"/>
        <v>0</v>
      </c>
      <c r="AT1092" s="143">
        <v>13742</v>
      </c>
      <c r="AU1092" s="171">
        <f t="shared" si="2045"/>
        <v>27</v>
      </c>
      <c r="AV1092" s="175">
        <v>14958</v>
      </c>
      <c r="AW1092" s="217">
        <f t="shared" si="1836"/>
        <v>931</v>
      </c>
      <c r="AX1092" s="216">
        <f t="shared" si="2033"/>
        <v>44916</v>
      </c>
      <c r="AY1092" s="5">
        <v>471</v>
      </c>
      <c r="AZ1092" s="217">
        <f t="shared" si="2046"/>
        <v>26861</v>
      </c>
      <c r="BA1092" s="217">
        <f t="shared" si="1840"/>
        <v>479</v>
      </c>
      <c r="BB1092" s="119">
        <v>14</v>
      </c>
      <c r="BC1092" s="26">
        <f t="shared" si="2047"/>
        <v>2582</v>
      </c>
      <c r="BD1092" s="217">
        <f t="shared" si="1842"/>
        <v>514</v>
      </c>
      <c r="BE1092" s="209">
        <f t="shared" si="2048"/>
        <v>44916</v>
      </c>
      <c r="BF1092" s="120">
        <f t="shared" si="2049"/>
        <v>64</v>
      </c>
      <c r="BG1092" s="120">
        <f t="shared" si="2050"/>
        <v>28824</v>
      </c>
      <c r="BH1092" s="209">
        <f t="shared" si="2051"/>
        <v>44916</v>
      </c>
      <c r="BI1092" s="120">
        <f t="shared" si="2052"/>
        <v>28824</v>
      </c>
      <c r="BJ1092" s="1">
        <f t="shared" si="2053"/>
        <v>44916</v>
      </c>
      <c r="BK1092">
        <f t="shared" si="2054"/>
        <v>0</v>
      </c>
      <c r="BL1092">
        <f t="shared" si="2055"/>
        <v>0</v>
      </c>
      <c r="BM1092">
        <f t="shared" si="2056"/>
        <v>0</v>
      </c>
      <c r="BN1092" s="1">
        <f t="shared" si="2057"/>
        <v>44916</v>
      </c>
      <c r="BO1092">
        <f t="shared" si="2058"/>
        <v>403155</v>
      </c>
      <c r="BP1092">
        <f t="shared" si="2059"/>
        <v>13841</v>
      </c>
      <c r="BQ1092" s="167">
        <f t="shared" si="2060"/>
        <v>44916</v>
      </c>
      <c r="BR1092">
        <f t="shared" si="2061"/>
        <v>491154</v>
      </c>
      <c r="BS1092">
        <f t="shared" si="2062"/>
        <v>107302</v>
      </c>
      <c r="BT1092">
        <f t="shared" si="2063"/>
        <v>11293</v>
      </c>
      <c r="BU1092">
        <v>15</v>
      </c>
      <c r="BV1092">
        <f t="shared" si="2064"/>
        <v>2058</v>
      </c>
      <c r="BW1092">
        <f t="shared" si="2065"/>
        <v>127007</v>
      </c>
      <c r="BX1092" s="167">
        <f t="shared" si="2066"/>
        <v>44916</v>
      </c>
      <c r="BY1092">
        <f t="shared" si="2067"/>
        <v>1755</v>
      </c>
      <c r="BZ1092">
        <f t="shared" si="2068"/>
        <v>1361</v>
      </c>
      <c r="CA1092">
        <f t="shared" si="2069"/>
        <v>17</v>
      </c>
      <c r="CB1092" s="167">
        <f t="shared" si="2070"/>
        <v>44916</v>
      </c>
      <c r="CC1092">
        <f t="shared" si="2071"/>
        <v>8624680</v>
      </c>
      <c r="CD1092">
        <f t="shared" si="2072"/>
        <v>13742</v>
      </c>
      <c r="CE1092">
        <f t="shared" si="2073"/>
        <v>14958</v>
      </c>
      <c r="CF1092" s="167">
        <f t="shared" si="2074"/>
        <v>44916</v>
      </c>
      <c r="CG1092">
        <f t="shared" si="2075"/>
        <v>19141</v>
      </c>
      <c r="CH1092">
        <f t="shared" si="2076"/>
        <v>27</v>
      </c>
      <c r="CI1092" s="167">
        <f t="shared" si="2077"/>
        <v>44916</v>
      </c>
      <c r="CJ1092">
        <f t="shared" si="2078"/>
        <v>2058</v>
      </c>
      <c r="CK1092">
        <f t="shared" si="2079"/>
        <v>517</v>
      </c>
      <c r="CL1092" s="167">
        <f t="shared" si="2080"/>
        <v>44916</v>
      </c>
      <c r="CM1092">
        <f t="shared" si="2081"/>
        <v>50</v>
      </c>
      <c r="CN1092" s="1">
        <f t="shared" si="2082"/>
        <v>44916</v>
      </c>
      <c r="CO1092" s="253">
        <f t="shared" si="2083"/>
        <v>2058</v>
      </c>
      <c r="CP1092" s="1">
        <f t="shared" si="2084"/>
        <v>44916</v>
      </c>
      <c r="CQ1092" s="254">
        <f t="shared" si="2085"/>
        <v>50</v>
      </c>
      <c r="CR1092" s="167">
        <f t="shared" si="2086"/>
        <v>44916</v>
      </c>
      <c r="CS1092">
        <f t="shared" si="2087"/>
        <v>19141</v>
      </c>
      <c r="CT1092">
        <f t="shared" si="2088"/>
        <v>27</v>
      </c>
      <c r="CU1092">
        <f t="shared" si="2089"/>
        <v>0</v>
      </c>
    </row>
    <row r="1093" spans="1:99" ht="18" customHeight="1" x14ac:dyDescent="0.55000000000000004">
      <c r="A1093" s="167">
        <v>44917</v>
      </c>
      <c r="B1093" s="219">
        <v>65</v>
      </c>
      <c r="C1093" s="142">
        <f t="shared" si="2034"/>
        <v>28889</v>
      </c>
      <c r="D1093" s="261">
        <f t="shared" si="2035"/>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si="2032"/>
        <v>44917</v>
      </c>
      <c r="AA1093" s="210">
        <f t="shared" si="2093"/>
        <v>9139608</v>
      </c>
      <c r="AB1093" s="210">
        <f t="shared" si="2094"/>
        <v>123037</v>
      </c>
      <c r="AC1093" s="211">
        <f t="shared" si="2095"/>
        <v>26344</v>
      </c>
      <c r="AD1093" s="170">
        <f t="shared" si="2036"/>
        <v>2080</v>
      </c>
      <c r="AE1093" s="222">
        <f t="shared" si="2037"/>
        <v>492029</v>
      </c>
      <c r="AF1093" s="143">
        <v>493234</v>
      </c>
      <c r="AG1093" s="171">
        <f t="shared" si="2038"/>
        <v>567</v>
      </c>
      <c r="AH1093" s="143">
        <v>107869</v>
      </c>
      <c r="AI1093" s="171">
        <f t="shared" si="2039"/>
        <v>34</v>
      </c>
      <c r="AJ1093" s="172">
        <v>11327</v>
      </c>
      <c r="AK1093" s="173">
        <f t="shared" si="2040"/>
        <v>64</v>
      </c>
      <c r="AL1093" s="143">
        <v>1819</v>
      </c>
      <c r="AM1093" s="173">
        <f t="shared" si="2041"/>
        <v>65</v>
      </c>
      <c r="AN1093" s="143">
        <v>1426</v>
      </c>
      <c r="AO1093" s="171">
        <f t="shared" si="2042"/>
        <v>1</v>
      </c>
      <c r="AP1093" s="174">
        <v>18</v>
      </c>
      <c r="AQ1093" s="173">
        <f t="shared" si="2043"/>
        <v>19875</v>
      </c>
      <c r="AR1093" s="143">
        <v>8644555</v>
      </c>
      <c r="AS1093" s="171">
        <f t="shared" si="2044"/>
        <v>0</v>
      </c>
      <c r="AT1093" s="143">
        <v>13742</v>
      </c>
      <c r="AU1093" s="171">
        <f t="shared" si="2045"/>
        <v>41</v>
      </c>
      <c r="AV1093" s="175">
        <v>14999</v>
      </c>
      <c r="AW1093" s="217">
        <f t="shared" si="1836"/>
        <v>932</v>
      </c>
      <c r="AX1093" s="216">
        <f t="shared" si="2033"/>
        <v>44917</v>
      </c>
      <c r="AY1093" s="5">
        <v>547</v>
      </c>
      <c r="AZ1093" s="217">
        <f t="shared" si="2046"/>
        <v>27408</v>
      </c>
      <c r="BA1093" s="217">
        <f t="shared" si="1840"/>
        <v>480</v>
      </c>
      <c r="BB1093" s="119">
        <v>15</v>
      </c>
      <c r="BC1093" s="26">
        <f t="shared" si="2047"/>
        <v>2597</v>
      </c>
      <c r="BD1093" s="217">
        <f t="shared" si="1842"/>
        <v>515</v>
      </c>
      <c r="BE1093" s="209">
        <f t="shared" si="2048"/>
        <v>44917</v>
      </c>
      <c r="BF1093" s="120">
        <f t="shared" si="2049"/>
        <v>65</v>
      </c>
      <c r="BG1093" s="120">
        <f t="shared" si="2050"/>
        <v>28889</v>
      </c>
      <c r="BH1093" s="209">
        <f t="shared" si="2051"/>
        <v>44917</v>
      </c>
      <c r="BI1093" s="120">
        <f t="shared" si="2052"/>
        <v>28889</v>
      </c>
      <c r="BJ1093" s="1">
        <f t="shared" si="2053"/>
        <v>44917</v>
      </c>
      <c r="BK1093">
        <f t="shared" si="2054"/>
        <v>0</v>
      </c>
      <c r="BL1093">
        <f t="shared" si="2055"/>
        <v>0</v>
      </c>
      <c r="BM1093">
        <f t="shared" si="2056"/>
        <v>0</v>
      </c>
      <c r="BN1093" s="1">
        <f t="shared" si="2057"/>
        <v>44917</v>
      </c>
      <c r="BO1093">
        <f t="shared" si="2058"/>
        <v>407709</v>
      </c>
      <c r="BP1093">
        <f t="shared" si="2059"/>
        <v>13821</v>
      </c>
      <c r="BQ1093" s="167">
        <f t="shared" si="2060"/>
        <v>44917</v>
      </c>
      <c r="BR1093">
        <f t="shared" si="2061"/>
        <v>493234</v>
      </c>
      <c r="BS1093">
        <f t="shared" si="2062"/>
        <v>107869</v>
      </c>
      <c r="BT1093">
        <f t="shared" si="2063"/>
        <v>11327</v>
      </c>
      <c r="BU1093">
        <v>15</v>
      </c>
      <c r="BV1093">
        <f t="shared" si="2064"/>
        <v>2080</v>
      </c>
      <c r="BW1093">
        <f t="shared" si="2065"/>
        <v>116499</v>
      </c>
      <c r="BX1093" s="167">
        <f t="shared" si="2066"/>
        <v>44917</v>
      </c>
      <c r="BY1093">
        <f t="shared" si="2067"/>
        <v>1819</v>
      </c>
      <c r="BZ1093">
        <f t="shared" si="2068"/>
        <v>1426</v>
      </c>
      <c r="CA1093">
        <f t="shared" si="2069"/>
        <v>18</v>
      </c>
      <c r="CB1093" s="167">
        <f t="shared" si="2070"/>
        <v>44917</v>
      </c>
      <c r="CC1093">
        <f t="shared" si="2071"/>
        <v>8644555</v>
      </c>
      <c r="CD1093">
        <f t="shared" si="2072"/>
        <v>13742</v>
      </c>
      <c r="CE1093">
        <f t="shared" si="2073"/>
        <v>14999</v>
      </c>
      <c r="CF1093" s="167">
        <f t="shared" si="2074"/>
        <v>44917</v>
      </c>
      <c r="CG1093">
        <f t="shared" si="2075"/>
        <v>19875</v>
      </c>
      <c r="CH1093">
        <f t="shared" si="2076"/>
        <v>41</v>
      </c>
      <c r="CI1093" s="167">
        <f t="shared" si="2077"/>
        <v>44917</v>
      </c>
      <c r="CJ1093">
        <f t="shared" si="2078"/>
        <v>2080</v>
      </c>
      <c r="CK1093">
        <f t="shared" si="2079"/>
        <v>567</v>
      </c>
      <c r="CL1093" s="167">
        <f t="shared" si="2080"/>
        <v>44917</v>
      </c>
      <c r="CM1093">
        <f t="shared" si="2081"/>
        <v>34</v>
      </c>
      <c r="CN1093" s="1">
        <f t="shared" si="2082"/>
        <v>44917</v>
      </c>
      <c r="CO1093" s="253">
        <f t="shared" si="2083"/>
        <v>2080</v>
      </c>
      <c r="CP1093" s="1">
        <f t="shared" si="2084"/>
        <v>44917</v>
      </c>
      <c r="CQ1093" s="254">
        <f t="shared" si="2085"/>
        <v>34</v>
      </c>
      <c r="CR1093" s="167">
        <f t="shared" si="2086"/>
        <v>44917</v>
      </c>
      <c r="CS1093">
        <f t="shared" si="2087"/>
        <v>19875</v>
      </c>
      <c r="CT1093">
        <f t="shared" si="2088"/>
        <v>41</v>
      </c>
      <c r="CU1093">
        <f t="shared" si="2089"/>
        <v>0</v>
      </c>
    </row>
    <row r="1094" spans="1:99" ht="18" customHeight="1" x14ac:dyDescent="0.55000000000000004">
      <c r="A1094" s="167">
        <v>44918</v>
      </c>
      <c r="B1094" s="219">
        <v>25</v>
      </c>
      <c r="C1094" s="142">
        <f t="shared" si="2034"/>
        <v>28914</v>
      </c>
      <c r="D1094" s="261">
        <f t="shared" si="2035"/>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si="2032"/>
        <v>44918</v>
      </c>
      <c r="AA1094" s="210">
        <f t="shared" si="2093"/>
        <v>9161081</v>
      </c>
      <c r="AB1094" s="210">
        <f t="shared" si="2094"/>
        <v>123634</v>
      </c>
      <c r="AC1094" s="211">
        <f t="shared" si="2095"/>
        <v>26431</v>
      </c>
      <c r="AD1094" s="170">
        <f t="shared" si="2036"/>
        <v>2380</v>
      </c>
      <c r="AE1094" s="222">
        <f t="shared" si="2037"/>
        <v>494409</v>
      </c>
      <c r="AF1094" s="143">
        <v>495614</v>
      </c>
      <c r="AG1094" s="171">
        <f t="shared" si="2038"/>
        <v>502</v>
      </c>
      <c r="AH1094" s="143">
        <v>108371</v>
      </c>
      <c r="AI1094" s="171">
        <f t="shared" si="2039"/>
        <v>46</v>
      </c>
      <c r="AJ1094" s="172">
        <v>11373</v>
      </c>
      <c r="AK1094" s="173">
        <f t="shared" si="2040"/>
        <v>32</v>
      </c>
      <c r="AL1094" s="143">
        <v>1851</v>
      </c>
      <c r="AM1094" s="173">
        <f t="shared" si="2041"/>
        <v>95</v>
      </c>
      <c r="AN1094" s="143">
        <v>1521</v>
      </c>
      <c r="AO1094" s="171">
        <f t="shared" si="2042"/>
        <v>1</v>
      </c>
      <c r="AP1094" s="174">
        <v>19</v>
      </c>
      <c r="AQ1094" s="173">
        <f t="shared" si="2043"/>
        <v>19061</v>
      </c>
      <c r="AR1094" s="143">
        <v>8663616</v>
      </c>
      <c r="AS1094" s="171">
        <f t="shared" si="2044"/>
        <v>0</v>
      </c>
      <c r="AT1094" s="143">
        <v>13742</v>
      </c>
      <c r="AU1094" s="171">
        <f t="shared" si="2045"/>
        <v>40</v>
      </c>
      <c r="AV1094" s="175">
        <v>15039</v>
      </c>
      <c r="AW1094" s="217">
        <f t="shared" si="1836"/>
        <v>933</v>
      </c>
      <c r="AX1094" s="216">
        <f t="shared" si="2033"/>
        <v>44918</v>
      </c>
      <c r="AY1094" s="5">
        <v>580</v>
      </c>
      <c r="AZ1094" s="217">
        <f t="shared" si="2046"/>
        <v>27988</v>
      </c>
      <c r="BA1094" s="217">
        <f t="shared" si="1840"/>
        <v>481</v>
      </c>
      <c r="BB1094" s="119">
        <v>13</v>
      </c>
      <c r="BC1094" s="26">
        <f t="shared" si="2047"/>
        <v>2610</v>
      </c>
      <c r="BD1094" s="217">
        <f t="shared" si="1842"/>
        <v>516</v>
      </c>
      <c r="BE1094" s="209">
        <f t="shared" si="2048"/>
        <v>44918</v>
      </c>
      <c r="BF1094" s="120">
        <f t="shared" si="2049"/>
        <v>25</v>
      </c>
      <c r="BG1094" s="120">
        <f t="shared" si="2050"/>
        <v>28914</v>
      </c>
      <c r="BH1094" s="209">
        <f t="shared" si="2051"/>
        <v>44918</v>
      </c>
      <c r="BI1094" s="120">
        <f t="shared" si="2052"/>
        <v>28914</v>
      </c>
      <c r="BJ1094" s="1">
        <f t="shared" si="2053"/>
        <v>44918</v>
      </c>
      <c r="BK1094">
        <f t="shared" si="2054"/>
        <v>0</v>
      </c>
      <c r="BL1094">
        <f t="shared" si="2055"/>
        <v>0</v>
      </c>
      <c r="BM1094">
        <f t="shared" si="2056"/>
        <v>0</v>
      </c>
      <c r="BN1094" s="1">
        <f t="shared" si="2057"/>
        <v>44918</v>
      </c>
      <c r="BO1094">
        <f t="shared" si="2058"/>
        <v>399078</v>
      </c>
      <c r="BP1094">
        <f t="shared" si="2059"/>
        <v>14223</v>
      </c>
      <c r="BQ1094" s="167">
        <f t="shared" si="2060"/>
        <v>44918</v>
      </c>
      <c r="BR1094">
        <f t="shared" si="2061"/>
        <v>495614</v>
      </c>
      <c r="BS1094">
        <f t="shared" si="2062"/>
        <v>108371</v>
      </c>
      <c r="BT1094">
        <f t="shared" si="2063"/>
        <v>11373</v>
      </c>
      <c r="BU1094">
        <v>15</v>
      </c>
      <c r="BV1094">
        <f t="shared" si="2064"/>
        <v>2380</v>
      </c>
      <c r="BW1094">
        <f t="shared" si="2065"/>
        <v>129815</v>
      </c>
      <c r="BX1094" s="167">
        <f t="shared" si="2066"/>
        <v>44918</v>
      </c>
      <c r="BY1094">
        <f t="shared" si="2067"/>
        <v>1851</v>
      </c>
      <c r="BZ1094">
        <f t="shared" si="2068"/>
        <v>1521</v>
      </c>
      <c r="CA1094">
        <f t="shared" si="2069"/>
        <v>19</v>
      </c>
      <c r="CB1094" s="167">
        <f t="shared" si="2070"/>
        <v>44918</v>
      </c>
      <c r="CC1094">
        <f t="shared" si="2071"/>
        <v>8663616</v>
      </c>
      <c r="CD1094">
        <f t="shared" si="2072"/>
        <v>13742</v>
      </c>
      <c r="CE1094">
        <f t="shared" si="2073"/>
        <v>15039</v>
      </c>
      <c r="CF1094" s="167">
        <f t="shared" si="2074"/>
        <v>44918</v>
      </c>
      <c r="CG1094">
        <f t="shared" si="2075"/>
        <v>19061</v>
      </c>
      <c r="CH1094">
        <f t="shared" si="2076"/>
        <v>40</v>
      </c>
      <c r="CI1094" s="167">
        <f t="shared" si="2077"/>
        <v>44918</v>
      </c>
      <c r="CJ1094">
        <f t="shared" si="2078"/>
        <v>2380</v>
      </c>
      <c r="CK1094">
        <f t="shared" si="2079"/>
        <v>502</v>
      </c>
      <c r="CL1094" s="167">
        <f t="shared" si="2080"/>
        <v>44918</v>
      </c>
      <c r="CM1094">
        <f t="shared" si="2081"/>
        <v>46</v>
      </c>
      <c r="CN1094" s="1">
        <f t="shared" si="2082"/>
        <v>44918</v>
      </c>
      <c r="CO1094" s="253">
        <f t="shared" si="2083"/>
        <v>2380</v>
      </c>
      <c r="CP1094" s="1">
        <f t="shared" si="2084"/>
        <v>44918</v>
      </c>
      <c r="CQ1094" s="254">
        <f t="shared" si="2085"/>
        <v>46</v>
      </c>
      <c r="CR1094" s="167">
        <f t="shared" si="2086"/>
        <v>44918</v>
      </c>
      <c r="CS1094">
        <f t="shared" si="2087"/>
        <v>19061</v>
      </c>
      <c r="CT1094">
        <f t="shared" si="2088"/>
        <v>40</v>
      </c>
      <c r="CU1094">
        <f t="shared" si="2089"/>
        <v>0</v>
      </c>
    </row>
    <row r="1095" spans="1:99" ht="18" customHeight="1" x14ac:dyDescent="0.55000000000000004">
      <c r="A1095" s="167">
        <v>44919</v>
      </c>
      <c r="B1095" s="219">
        <v>43</v>
      </c>
      <c r="C1095" s="142">
        <f t="shared" si="2034"/>
        <v>28957</v>
      </c>
      <c r="D1095" s="261">
        <f t="shared" si="2035"/>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si="2032"/>
        <v>44919</v>
      </c>
      <c r="AA1095" s="210">
        <f t="shared" si="2093"/>
        <v>9181480</v>
      </c>
      <c r="AB1095" s="210">
        <f t="shared" si="2094"/>
        <v>124260</v>
      </c>
      <c r="AC1095" s="211">
        <f t="shared" si="2095"/>
        <v>26506</v>
      </c>
      <c r="AD1095" s="170">
        <f t="shared" si="2036"/>
        <v>2293</v>
      </c>
      <c r="AE1095" s="222">
        <f t="shared" si="2037"/>
        <v>496702</v>
      </c>
      <c r="AF1095" s="143">
        <v>497907</v>
      </c>
      <c r="AG1095" s="171">
        <f t="shared" si="2038"/>
        <v>554</v>
      </c>
      <c r="AH1095" s="143">
        <v>108925</v>
      </c>
      <c r="AI1095" s="171">
        <f t="shared" si="2039"/>
        <v>39</v>
      </c>
      <c r="AJ1095" s="172">
        <v>11412</v>
      </c>
      <c r="AK1095" s="173">
        <f t="shared" si="2040"/>
        <v>50</v>
      </c>
      <c r="AL1095" s="143">
        <v>1901</v>
      </c>
      <c r="AM1095" s="173">
        <f t="shared" si="2041"/>
        <v>72</v>
      </c>
      <c r="AN1095" s="143">
        <v>1593</v>
      </c>
      <c r="AO1095" s="171">
        <f t="shared" si="2042"/>
        <v>0</v>
      </c>
      <c r="AP1095" s="174">
        <v>19</v>
      </c>
      <c r="AQ1095" s="173">
        <f t="shared" si="2043"/>
        <v>18056</v>
      </c>
      <c r="AR1095" s="143">
        <v>8681672</v>
      </c>
      <c r="AS1095" s="171">
        <f t="shared" si="2044"/>
        <v>0</v>
      </c>
      <c r="AT1095" s="143">
        <v>13742</v>
      </c>
      <c r="AU1095" s="171">
        <f t="shared" si="2045"/>
        <v>36</v>
      </c>
      <c r="AV1095" s="175">
        <v>15075</v>
      </c>
      <c r="AW1095" s="217">
        <f t="shared" si="1836"/>
        <v>934</v>
      </c>
      <c r="AX1095" s="216">
        <f t="shared" si="2033"/>
        <v>44919</v>
      </c>
      <c r="AY1095" s="5">
        <v>305</v>
      </c>
      <c r="AZ1095" s="217">
        <f t="shared" si="2046"/>
        <v>28293</v>
      </c>
      <c r="BA1095" s="217">
        <f t="shared" si="1840"/>
        <v>479</v>
      </c>
      <c r="BB1095" s="119">
        <v>11</v>
      </c>
      <c r="BC1095" s="26">
        <f t="shared" si="2047"/>
        <v>2621</v>
      </c>
      <c r="BD1095" s="217">
        <f t="shared" si="1842"/>
        <v>514</v>
      </c>
      <c r="BE1095" s="209">
        <f t="shared" si="2048"/>
        <v>44919</v>
      </c>
      <c r="BF1095" s="120">
        <f t="shared" si="2049"/>
        <v>43</v>
      </c>
      <c r="BG1095" s="120">
        <f t="shared" si="2050"/>
        <v>28957</v>
      </c>
      <c r="BH1095" s="209">
        <f t="shared" si="2051"/>
        <v>44919</v>
      </c>
      <c r="BI1095" s="120">
        <f t="shared" si="2052"/>
        <v>28957</v>
      </c>
      <c r="BJ1095" s="1">
        <f t="shared" si="2053"/>
        <v>44919</v>
      </c>
      <c r="BK1095">
        <f t="shared" si="2054"/>
        <v>0</v>
      </c>
      <c r="BL1095">
        <f t="shared" si="2055"/>
        <v>0</v>
      </c>
      <c r="BM1095">
        <f t="shared" si="2056"/>
        <v>0</v>
      </c>
      <c r="BN1095" s="1">
        <f t="shared" si="2057"/>
        <v>44919</v>
      </c>
      <c r="BO1095">
        <f t="shared" si="2058"/>
        <v>404234</v>
      </c>
      <c r="BP1095">
        <f t="shared" si="2059"/>
        <v>14271</v>
      </c>
      <c r="BQ1095" s="167">
        <f t="shared" si="2060"/>
        <v>44919</v>
      </c>
      <c r="BR1095">
        <f t="shared" si="2061"/>
        <v>497907</v>
      </c>
      <c r="BS1095">
        <f t="shared" si="2062"/>
        <v>108925</v>
      </c>
      <c r="BT1095">
        <f t="shared" si="2063"/>
        <v>11412</v>
      </c>
      <c r="BU1095">
        <v>15</v>
      </c>
      <c r="BV1095">
        <f t="shared" si="2064"/>
        <v>2293</v>
      </c>
      <c r="BW1095">
        <f t="shared" si="2065"/>
        <v>115838</v>
      </c>
      <c r="BX1095" s="167">
        <f t="shared" si="2066"/>
        <v>44919</v>
      </c>
      <c r="BY1095">
        <f t="shared" si="2067"/>
        <v>1901</v>
      </c>
      <c r="BZ1095">
        <f t="shared" si="2068"/>
        <v>1593</v>
      </c>
      <c r="CA1095">
        <f t="shared" si="2069"/>
        <v>19</v>
      </c>
      <c r="CB1095" s="167">
        <f t="shared" si="2070"/>
        <v>44919</v>
      </c>
      <c r="CC1095">
        <f t="shared" si="2071"/>
        <v>8681672</v>
      </c>
      <c r="CD1095">
        <f t="shared" si="2072"/>
        <v>13742</v>
      </c>
      <c r="CE1095">
        <f t="shared" si="2073"/>
        <v>15075</v>
      </c>
      <c r="CF1095" s="167">
        <f t="shared" si="2074"/>
        <v>44919</v>
      </c>
      <c r="CG1095">
        <f t="shared" si="2075"/>
        <v>18056</v>
      </c>
      <c r="CH1095">
        <f t="shared" si="2076"/>
        <v>36</v>
      </c>
      <c r="CI1095" s="167">
        <f t="shared" si="2077"/>
        <v>44919</v>
      </c>
      <c r="CJ1095">
        <f t="shared" si="2078"/>
        <v>2293</v>
      </c>
      <c r="CK1095">
        <f t="shared" si="2079"/>
        <v>554</v>
      </c>
      <c r="CL1095" s="167">
        <f t="shared" si="2080"/>
        <v>44919</v>
      </c>
      <c r="CM1095">
        <f t="shared" si="2081"/>
        <v>39</v>
      </c>
      <c r="CN1095" s="1">
        <f t="shared" si="2082"/>
        <v>44919</v>
      </c>
      <c r="CO1095" s="253">
        <f t="shared" si="2083"/>
        <v>2293</v>
      </c>
      <c r="CP1095" s="1">
        <f t="shared" si="2084"/>
        <v>44919</v>
      </c>
      <c r="CQ1095" s="254">
        <f t="shared" si="2085"/>
        <v>39</v>
      </c>
      <c r="CR1095" s="167">
        <f t="shared" si="2086"/>
        <v>44919</v>
      </c>
      <c r="CS1095">
        <f t="shared" si="2087"/>
        <v>18056</v>
      </c>
      <c r="CT1095">
        <f t="shared" si="2088"/>
        <v>36</v>
      </c>
      <c r="CU1095">
        <f t="shared" si="2089"/>
        <v>0</v>
      </c>
    </row>
    <row r="1096" spans="1:99" ht="18" customHeight="1" x14ac:dyDescent="0.55000000000000004">
      <c r="A1096" s="167">
        <v>44920</v>
      </c>
      <c r="B1096" s="219">
        <v>31</v>
      </c>
      <c r="C1096" s="142">
        <f t="shared" si="2034"/>
        <v>28988</v>
      </c>
      <c r="D1096" s="261">
        <f t="shared" si="2035"/>
        <v>406</v>
      </c>
      <c r="E1096" s="135">
        <v>0</v>
      </c>
      <c r="F1096" s="135">
        <v>28582</v>
      </c>
      <c r="G1096" s="135">
        <v>0</v>
      </c>
      <c r="H1096" s="123"/>
      <c r="I1096" s="135">
        <v>0</v>
      </c>
      <c r="J1096" s="123"/>
      <c r="K1096" s="41">
        <v>0</v>
      </c>
      <c r="L1096" s="134"/>
      <c r="M1096" s="219"/>
      <c r="N1096" s="123"/>
      <c r="O1096" s="123"/>
      <c r="P1096" s="135"/>
      <c r="Q1096" s="135"/>
      <c r="R1096" s="123"/>
      <c r="S1096" s="123"/>
      <c r="T1096" s="135"/>
      <c r="U1096" s="135"/>
      <c r="V1096" s="123"/>
      <c r="W1096" s="41"/>
      <c r="X1096" s="136"/>
      <c r="Y1096" s="4">
        <f t="shared" si="1835"/>
        <v>908</v>
      </c>
      <c r="Z1096" s="74">
        <f t="shared" si="2032"/>
        <v>44920</v>
      </c>
      <c r="AA1096" s="210">
        <f t="shared" si="2093"/>
        <v>9201111</v>
      </c>
      <c r="AB1096" s="210">
        <f t="shared" si="2094"/>
        <v>124872</v>
      </c>
      <c r="AC1096" s="211">
        <f t="shared" si="2095"/>
        <v>26582</v>
      </c>
      <c r="AD1096" s="170">
        <f t="shared" si="2036"/>
        <v>1854</v>
      </c>
      <c r="AE1096" s="222">
        <f t="shared" si="2037"/>
        <v>498556</v>
      </c>
      <c r="AF1096" s="143">
        <v>499761</v>
      </c>
      <c r="AG1096" s="171">
        <f t="shared" si="2038"/>
        <v>540</v>
      </c>
      <c r="AH1096" s="143">
        <v>109465</v>
      </c>
      <c r="AI1096" s="171">
        <f t="shared" si="2039"/>
        <v>50</v>
      </c>
      <c r="AJ1096" s="172">
        <v>11462</v>
      </c>
      <c r="AK1096" s="173">
        <f t="shared" si="2040"/>
        <v>49</v>
      </c>
      <c r="AL1096" s="143">
        <v>1950</v>
      </c>
      <c r="AM1096" s="173">
        <f t="shared" si="2041"/>
        <v>72</v>
      </c>
      <c r="AN1096" s="143">
        <v>1665</v>
      </c>
      <c r="AO1096" s="171">
        <f t="shared" si="2042"/>
        <v>2</v>
      </c>
      <c r="AP1096" s="174">
        <v>21</v>
      </c>
      <c r="AQ1096" s="173">
        <f t="shared" si="2043"/>
        <v>17728</v>
      </c>
      <c r="AR1096" s="143">
        <v>8699400</v>
      </c>
      <c r="AS1096" s="171">
        <f t="shared" si="2044"/>
        <v>0</v>
      </c>
      <c r="AT1096" s="143">
        <v>13742</v>
      </c>
      <c r="AU1096" s="171">
        <f t="shared" si="2045"/>
        <v>24</v>
      </c>
      <c r="AV1096" s="175">
        <v>15099</v>
      </c>
      <c r="AW1096" s="217">
        <f t="shared" si="1836"/>
        <v>935</v>
      </c>
      <c r="AX1096" s="216">
        <f t="shared" si="2033"/>
        <v>44920</v>
      </c>
      <c r="AY1096" s="5">
        <v>340</v>
      </c>
      <c r="AZ1096" s="217">
        <f t="shared" si="2046"/>
        <v>28633</v>
      </c>
      <c r="BA1096" s="217">
        <f t="shared" si="1840"/>
        <v>480</v>
      </c>
      <c r="BB1096" s="119">
        <v>14</v>
      </c>
      <c r="BC1096" s="26">
        <f t="shared" si="2047"/>
        <v>2635</v>
      </c>
      <c r="BD1096" s="217">
        <f t="shared" si="1842"/>
        <v>515</v>
      </c>
      <c r="BE1096" s="209">
        <f t="shared" si="2048"/>
        <v>44920</v>
      </c>
      <c r="BF1096" s="120">
        <f t="shared" si="2049"/>
        <v>31</v>
      </c>
      <c r="BG1096" s="120">
        <f t="shared" si="2050"/>
        <v>28988</v>
      </c>
      <c r="BH1096" s="209">
        <f t="shared" si="2051"/>
        <v>44920</v>
      </c>
      <c r="BI1096" s="120">
        <f t="shared" si="2052"/>
        <v>28988</v>
      </c>
      <c r="BJ1096" s="1">
        <f t="shared" si="2053"/>
        <v>44920</v>
      </c>
      <c r="BK1096">
        <f t="shared" si="2054"/>
        <v>0</v>
      </c>
      <c r="BL1096">
        <f t="shared" si="2055"/>
        <v>0</v>
      </c>
      <c r="BM1096">
        <f t="shared" si="2056"/>
        <v>0</v>
      </c>
      <c r="BN1096" s="1">
        <f t="shared" si="2057"/>
        <v>44920</v>
      </c>
      <c r="BO1096">
        <f t="shared" si="2058"/>
        <v>403155</v>
      </c>
      <c r="BP1096">
        <f t="shared" si="2059"/>
        <v>13841</v>
      </c>
      <c r="BQ1096" s="167">
        <f t="shared" si="2060"/>
        <v>44920</v>
      </c>
      <c r="BR1096">
        <f t="shared" si="2061"/>
        <v>499761</v>
      </c>
      <c r="BS1096">
        <f t="shared" si="2062"/>
        <v>109465</v>
      </c>
      <c r="BT1096">
        <f t="shared" si="2063"/>
        <v>11462</v>
      </c>
      <c r="BU1096">
        <v>15</v>
      </c>
      <c r="BV1096">
        <f t="shared" si="2064"/>
        <v>1854</v>
      </c>
      <c r="BW1096">
        <f t="shared" si="2065"/>
        <v>128861</v>
      </c>
      <c r="BX1096" s="167">
        <f t="shared" si="2066"/>
        <v>44920</v>
      </c>
      <c r="BY1096">
        <f t="shared" si="2067"/>
        <v>1950</v>
      </c>
      <c r="BZ1096">
        <f t="shared" si="2068"/>
        <v>1665</v>
      </c>
      <c r="CA1096">
        <f t="shared" si="2069"/>
        <v>21</v>
      </c>
      <c r="CB1096" s="167">
        <f t="shared" si="2070"/>
        <v>44920</v>
      </c>
      <c r="CC1096">
        <f t="shared" si="2071"/>
        <v>8699400</v>
      </c>
      <c r="CD1096">
        <f t="shared" si="2072"/>
        <v>13742</v>
      </c>
      <c r="CE1096">
        <f t="shared" si="2073"/>
        <v>15099</v>
      </c>
      <c r="CF1096" s="167">
        <f t="shared" si="2074"/>
        <v>44920</v>
      </c>
      <c r="CG1096">
        <f t="shared" si="2075"/>
        <v>17728</v>
      </c>
      <c r="CH1096">
        <f t="shared" si="2076"/>
        <v>24</v>
      </c>
      <c r="CI1096" s="167">
        <f t="shared" si="2077"/>
        <v>44920</v>
      </c>
      <c r="CJ1096">
        <f t="shared" si="2078"/>
        <v>1854</v>
      </c>
      <c r="CK1096">
        <f t="shared" si="2079"/>
        <v>540</v>
      </c>
      <c r="CL1096" s="167">
        <f t="shared" si="2080"/>
        <v>44920</v>
      </c>
      <c r="CM1096">
        <f t="shared" si="2081"/>
        <v>50</v>
      </c>
      <c r="CN1096" s="1">
        <f t="shared" si="2082"/>
        <v>44920</v>
      </c>
      <c r="CO1096" s="253">
        <f t="shared" si="2083"/>
        <v>1854</v>
      </c>
      <c r="CP1096" s="1">
        <f t="shared" si="2084"/>
        <v>44920</v>
      </c>
      <c r="CQ1096" s="254">
        <f t="shared" si="2085"/>
        <v>50</v>
      </c>
      <c r="CR1096" s="167">
        <f t="shared" si="2086"/>
        <v>44920</v>
      </c>
      <c r="CS1096">
        <f t="shared" si="2087"/>
        <v>17728</v>
      </c>
      <c r="CT1096">
        <f t="shared" si="2088"/>
        <v>24</v>
      </c>
      <c r="CU1096">
        <f t="shared" si="2089"/>
        <v>0</v>
      </c>
    </row>
    <row r="1097" spans="1:99" ht="18" customHeight="1" x14ac:dyDescent="0.55000000000000004">
      <c r="A1097" s="167">
        <v>44921</v>
      </c>
      <c r="B1097" s="219">
        <v>48</v>
      </c>
      <c r="C1097" s="142">
        <f t="shared" si="2034"/>
        <v>29036</v>
      </c>
      <c r="D1097" s="261">
        <f t="shared" si="2035"/>
        <v>396</v>
      </c>
      <c r="E1097" s="135">
        <v>0</v>
      </c>
      <c r="F1097" s="135">
        <v>28640</v>
      </c>
      <c r="G1097" s="135">
        <v>0</v>
      </c>
      <c r="H1097" s="123"/>
      <c r="I1097" s="135">
        <v>0</v>
      </c>
      <c r="J1097" s="123"/>
      <c r="K1097" s="41">
        <v>0</v>
      </c>
      <c r="L1097" s="134"/>
      <c r="M1097" s="219"/>
      <c r="N1097" s="123"/>
      <c r="O1097" s="123"/>
      <c r="P1097" s="135"/>
      <c r="Q1097" s="135"/>
      <c r="R1097" s="123"/>
      <c r="S1097" s="123"/>
      <c r="T1097" s="135"/>
      <c r="U1097" s="135"/>
      <c r="V1097" s="123"/>
      <c r="W1097" s="41"/>
      <c r="X1097" s="136"/>
      <c r="Y1097" s="4">
        <f t="shared" si="1835"/>
        <v>909</v>
      </c>
      <c r="Z1097" s="74">
        <f t="shared" si="2032"/>
        <v>44921</v>
      </c>
      <c r="AA1097" s="210">
        <f t="shared" si="2093"/>
        <v>9217549</v>
      </c>
      <c r="AB1097" s="210">
        <f>+AH1097+AN1097+AT1097</f>
        <v>125283</v>
      </c>
      <c r="AC1097" s="211">
        <f>+AJ1097+AP1097+AV1097</f>
        <v>26645</v>
      </c>
      <c r="AD1097" s="170">
        <f t="shared" si="2036"/>
        <v>2170</v>
      </c>
      <c r="AE1097" s="222">
        <f t="shared" si="2037"/>
        <v>500726</v>
      </c>
      <c r="AF1097" s="143">
        <v>501931</v>
      </c>
      <c r="AG1097" s="171">
        <f t="shared" si="2038"/>
        <v>377</v>
      </c>
      <c r="AH1097" s="143">
        <v>109842</v>
      </c>
      <c r="AI1097" s="171">
        <f t="shared" si="2039"/>
        <v>47</v>
      </c>
      <c r="AJ1097" s="172">
        <v>11509</v>
      </c>
      <c r="AK1097" s="173">
        <f t="shared" si="2040"/>
        <v>34</v>
      </c>
      <c r="AL1097" s="143">
        <v>1984</v>
      </c>
      <c r="AM1097" s="173">
        <f t="shared" si="2041"/>
        <v>34</v>
      </c>
      <c r="AN1097" s="143">
        <v>1699</v>
      </c>
      <c r="AO1097" s="171">
        <f t="shared" si="2042"/>
        <v>2</v>
      </c>
      <c r="AP1097" s="174">
        <v>23</v>
      </c>
      <c r="AQ1097" s="173">
        <f t="shared" si="2043"/>
        <v>14234</v>
      </c>
      <c r="AR1097" s="143">
        <v>8713634</v>
      </c>
      <c r="AS1097" s="171">
        <f t="shared" si="2044"/>
        <v>0</v>
      </c>
      <c r="AT1097" s="143">
        <v>13742</v>
      </c>
      <c r="AU1097" s="171">
        <f t="shared" si="2045"/>
        <v>14</v>
      </c>
      <c r="AV1097" s="175">
        <v>15113</v>
      </c>
      <c r="AW1097" s="217">
        <f t="shared" si="1836"/>
        <v>936</v>
      </c>
      <c r="AX1097" s="216">
        <f t="shared" si="2033"/>
        <v>44921</v>
      </c>
      <c r="AY1097" s="5">
        <v>628</v>
      </c>
      <c r="AZ1097" s="217">
        <f t="shared" si="2046"/>
        <v>29261</v>
      </c>
      <c r="BA1097" s="217">
        <f t="shared" si="1840"/>
        <v>481</v>
      </c>
      <c r="BB1097" s="119">
        <v>14</v>
      </c>
      <c r="BC1097" s="26">
        <f t="shared" si="2047"/>
        <v>2649</v>
      </c>
      <c r="BD1097" s="217">
        <f t="shared" si="1842"/>
        <v>516</v>
      </c>
      <c r="BE1097" s="209">
        <f t="shared" si="2048"/>
        <v>44921</v>
      </c>
      <c r="BF1097" s="120">
        <f t="shared" si="2049"/>
        <v>48</v>
      </c>
      <c r="BG1097" s="120">
        <f t="shared" si="2050"/>
        <v>29036</v>
      </c>
      <c r="BH1097" s="209">
        <f t="shared" si="2051"/>
        <v>44921</v>
      </c>
      <c r="BI1097" s="120">
        <f t="shared" si="2052"/>
        <v>29036</v>
      </c>
      <c r="BJ1097" s="1">
        <f t="shared" si="2053"/>
        <v>44921</v>
      </c>
      <c r="BK1097">
        <f t="shared" si="2054"/>
        <v>0</v>
      </c>
      <c r="BL1097">
        <f t="shared" si="2055"/>
        <v>0</v>
      </c>
      <c r="BM1097">
        <f t="shared" si="2056"/>
        <v>0</v>
      </c>
      <c r="BN1097" s="1">
        <f t="shared" si="2057"/>
        <v>44921</v>
      </c>
      <c r="BO1097">
        <f t="shared" si="2058"/>
        <v>407709</v>
      </c>
      <c r="BP1097">
        <f t="shared" si="2059"/>
        <v>13821</v>
      </c>
      <c r="BQ1097" s="167">
        <f t="shared" si="2060"/>
        <v>44921</v>
      </c>
      <c r="BR1097">
        <f t="shared" si="2061"/>
        <v>501931</v>
      </c>
      <c r="BS1097">
        <f t="shared" si="2062"/>
        <v>109842</v>
      </c>
      <c r="BT1097">
        <f t="shared" si="2063"/>
        <v>11509</v>
      </c>
      <c r="BU1097">
        <v>15</v>
      </c>
      <c r="BV1097">
        <f t="shared" si="2064"/>
        <v>2170</v>
      </c>
      <c r="BW1097">
        <f t="shared" si="2065"/>
        <v>118669</v>
      </c>
      <c r="BX1097" s="167">
        <f t="shared" si="2066"/>
        <v>44921</v>
      </c>
      <c r="BY1097">
        <f t="shared" si="2067"/>
        <v>1984</v>
      </c>
      <c r="BZ1097">
        <f t="shared" si="2068"/>
        <v>1699</v>
      </c>
      <c r="CA1097">
        <f t="shared" si="2069"/>
        <v>23</v>
      </c>
      <c r="CB1097" s="167">
        <f t="shared" si="2070"/>
        <v>44921</v>
      </c>
      <c r="CC1097">
        <f t="shared" si="2071"/>
        <v>8713634</v>
      </c>
      <c r="CD1097">
        <f t="shared" si="2072"/>
        <v>13742</v>
      </c>
      <c r="CE1097">
        <f t="shared" si="2073"/>
        <v>15113</v>
      </c>
      <c r="CF1097" s="167">
        <f t="shared" si="2074"/>
        <v>44921</v>
      </c>
      <c r="CG1097">
        <f t="shared" si="2075"/>
        <v>14234</v>
      </c>
      <c r="CH1097">
        <f t="shared" si="2076"/>
        <v>14</v>
      </c>
      <c r="CI1097" s="167">
        <f t="shared" si="2077"/>
        <v>44921</v>
      </c>
      <c r="CJ1097">
        <f t="shared" si="2078"/>
        <v>2170</v>
      </c>
      <c r="CK1097">
        <f t="shared" si="2079"/>
        <v>377</v>
      </c>
      <c r="CL1097" s="167">
        <f t="shared" si="2080"/>
        <v>44921</v>
      </c>
      <c r="CM1097">
        <f t="shared" si="2081"/>
        <v>47</v>
      </c>
      <c r="CN1097" s="1">
        <f t="shared" si="2082"/>
        <v>44921</v>
      </c>
      <c r="CO1097" s="253">
        <f t="shared" si="2083"/>
        <v>2170</v>
      </c>
      <c r="CP1097" s="1">
        <f t="shared" si="2084"/>
        <v>44921</v>
      </c>
      <c r="CQ1097" s="254">
        <f t="shared" si="2085"/>
        <v>47</v>
      </c>
      <c r="CR1097" s="167">
        <f t="shared" si="2086"/>
        <v>44921</v>
      </c>
      <c r="CS1097">
        <f t="shared" si="2087"/>
        <v>14234</v>
      </c>
      <c r="CT1097">
        <f t="shared" si="2088"/>
        <v>14</v>
      </c>
      <c r="CU1097">
        <f t="shared" si="2089"/>
        <v>0</v>
      </c>
    </row>
    <row r="1098" spans="1:99" ht="18" customHeight="1" x14ac:dyDescent="0.55000000000000004">
      <c r="A1098" s="167">
        <v>44922</v>
      </c>
      <c r="B1098" s="219">
        <v>95</v>
      </c>
      <c r="C1098" s="142">
        <f t="shared" si="2034"/>
        <v>29131</v>
      </c>
      <c r="D1098" s="261">
        <f t="shared" si="2035"/>
        <v>445</v>
      </c>
      <c r="E1098" s="135">
        <v>0</v>
      </c>
      <c r="F1098" s="135">
        <v>28686</v>
      </c>
      <c r="G1098" s="135">
        <v>0</v>
      </c>
      <c r="H1098" s="123"/>
      <c r="I1098" s="135">
        <v>0</v>
      </c>
      <c r="J1098" s="123"/>
      <c r="K1098" s="41">
        <v>0</v>
      </c>
      <c r="L1098" s="134"/>
      <c r="M1098" s="219"/>
      <c r="N1098" s="123"/>
      <c r="O1098" s="123"/>
      <c r="P1098" s="135"/>
      <c r="Q1098" s="135"/>
      <c r="R1098" s="123"/>
      <c r="S1098" s="123"/>
      <c r="T1098" s="135"/>
      <c r="U1098" s="135"/>
      <c r="V1098" s="123"/>
      <c r="W1098" s="41"/>
      <c r="X1098" s="136"/>
      <c r="Y1098" s="4">
        <f t="shared" si="1835"/>
        <v>910</v>
      </c>
      <c r="Z1098" s="74">
        <f t="shared" si="2032"/>
        <v>44922</v>
      </c>
      <c r="AA1098" s="210">
        <f t="shared" si="2093"/>
        <v>9244161</v>
      </c>
      <c r="AB1098" s="210">
        <f>+AH1098+AN1098+AT1098</f>
        <v>125639</v>
      </c>
      <c r="AC1098" s="211">
        <f>+AJ1098+AP1098+AV1098</f>
        <v>26712</v>
      </c>
      <c r="AD1098" s="170">
        <f t="shared" si="2036"/>
        <v>2058</v>
      </c>
      <c r="AE1098" s="222">
        <f t="shared" si="2037"/>
        <v>502784</v>
      </c>
      <c r="AF1098" s="143">
        <v>503989</v>
      </c>
      <c r="AG1098" s="171">
        <f t="shared" si="2038"/>
        <v>342</v>
      </c>
      <c r="AH1098" s="143">
        <v>110184</v>
      </c>
      <c r="AI1098" s="171">
        <f t="shared" si="2039"/>
        <v>53</v>
      </c>
      <c r="AJ1098" s="172">
        <v>11562</v>
      </c>
      <c r="AK1098" s="173">
        <f t="shared" si="2040"/>
        <v>74</v>
      </c>
      <c r="AL1098" s="143">
        <v>2058</v>
      </c>
      <c r="AM1098" s="173">
        <f t="shared" si="2041"/>
        <v>14</v>
      </c>
      <c r="AN1098" s="143">
        <v>1713</v>
      </c>
      <c r="AO1098" s="171">
        <f t="shared" si="2042"/>
        <v>7</v>
      </c>
      <c r="AP1098" s="174">
        <v>30</v>
      </c>
      <c r="AQ1098" s="173">
        <f t="shared" si="2043"/>
        <v>24480</v>
      </c>
      <c r="AR1098" s="143">
        <v>8738114</v>
      </c>
      <c r="AS1098" s="171">
        <f t="shared" si="2044"/>
        <v>0</v>
      </c>
      <c r="AT1098" s="143">
        <v>13742</v>
      </c>
      <c r="AU1098" s="171">
        <f t="shared" si="2045"/>
        <v>7</v>
      </c>
      <c r="AV1098" s="175">
        <v>15120</v>
      </c>
      <c r="AW1098" s="217">
        <f t="shared" si="1836"/>
        <v>937</v>
      </c>
      <c r="AX1098" s="216">
        <f t="shared" si="2033"/>
        <v>44922</v>
      </c>
      <c r="AY1098" s="5">
        <v>892</v>
      </c>
      <c r="AZ1098" s="217">
        <f t="shared" si="2046"/>
        <v>30153</v>
      </c>
      <c r="BA1098" s="217">
        <f t="shared" si="1840"/>
        <v>482</v>
      </c>
      <c r="BB1098" s="119">
        <v>13</v>
      </c>
      <c r="BC1098" s="26">
        <f t="shared" si="2047"/>
        <v>2662</v>
      </c>
      <c r="BD1098" s="217">
        <f t="shared" si="1842"/>
        <v>517</v>
      </c>
      <c r="BE1098" s="209">
        <f t="shared" si="2048"/>
        <v>44922</v>
      </c>
      <c r="BF1098" s="120">
        <f t="shared" si="2049"/>
        <v>95</v>
      </c>
      <c r="BG1098" s="120">
        <f t="shared" si="2050"/>
        <v>29131</v>
      </c>
      <c r="BH1098" s="209">
        <f t="shared" si="2051"/>
        <v>44922</v>
      </c>
      <c r="BI1098" s="120">
        <f t="shared" si="2052"/>
        <v>29131</v>
      </c>
      <c r="BJ1098" s="1">
        <f t="shared" si="2053"/>
        <v>44922</v>
      </c>
      <c r="BK1098">
        <f t="shared" si="2054"/>
        <v>0</v>
      </c>
      <c r="BL1098">
        <f t="shared" si="2055"/>
        <v>0</v>
      </c>
      <c r="BM1098">
        <f t="shared" si="2056"/>
        <v>0</v>
      </c>
      <c r="BN1098" s="1">
        <f t="shared" si="2057"/>
        <v>44922</v>
      </c>
      <c r="BO1098">
        <f t="shared" si="2058"/>
        <v>399078</v>
      </c>
      <c r="BP1098">
        <f t="shared" si="2059"/>
        <v>14223</v>
      </c>
      <c r="BQ1098" s="167">
        <f t="shared" si="2060"/>
        <v>44922</v>
      </c>
      <c r="BR1098">
        <f t="shared" si="2061"/>
        <v>503989</v>
      </c>
      <c r="BS1098">
        <f t="shared" si="2062"/>
        <v>110184</v>
      </c>
      <c r="BT1098">
        <f t="shared" si="2063"/>
        <v>11562</v>
      </c>
      <c r="BU1098">
        <v>15</v>
      </c>
      <c r="BV1098">
        <f t="shared" si="2064"/>
        <v>2058</v>
      </c>
      <c r="BW1098">
        <f t="shared" si="2065"/>
        <v>131873</v>
      </c>
      <c r="BX1098" s="167">
        <f t="shared" si="2066"/>
        <v>44922</v>
      </c>
      <c r="BY1098">
        <f t="shared" si="2067"/>
        <v>2058</v>
      </c>
      <c r="BZ1098">
        <f t="shared" si="2068"/>
        <v>1713</v>
      </c>
      <c r="CA1098">
        <f t="shared" si="2069"/>
        <v>30</v>
      </c>
      <c r="CB1098" s="167">
        <f t="shared" si="2070"/>
        <v>44922</v>
      </c>
      <c r="CC1098">
        <f t="shared" si="2071"/>
        <v>8738114</v>
      </c>
      <c r="CD1098">
        <f t="shared" si="2072"/>
        <v>13742</v>
      </c>
      <c r="CE1098">
        <f t="shared" si="2073"/>
        <v>15120</v>
      </c>
      <c r="CF1098" s="167">
        <f t="shared" si="2074"/>
        <v>44922</v>
      </c>
      <c r="CG1098">
        <f t="shared" si="2075"/>
        <v>24480</v>
      </c>
      <c r="CH1098">
        <f t="shared" si="2076"/>
        <v>7</v>
      </c>
      <c r="CI1098" s="167">
        <f t="shared" si="2077"/>
        <v>44922</v>
      </c>
      <c r="CJ1098">
        <f t="shared" si="2078"/>
        <v>2058</v>
      </c>
      <c r="CK1098">
        <f t="shared" si="2079"/>
        <v>342</v>
      </c>
      <c r="CL1098" s="167">
        <f t="shared" si="2080"/>
        <v>44922</v>
      </c>
      <c r="CM1098">
        <f t="shared" si="2081"/>
        <v>53</v>
      </c>
      <c r="CN1098" s="1">
        <f t="shared" si="2082"/>
        <v>44922</v>
      </c>
      <c r="CO1098" s="253">
        <f t="shared" si="2083"/>
        <v>2058</v>
      </c>
      <c r="CP1098" s="1">
        <f t="shared" si="2084"/>
        <v>44922</v>
      </c>
      <c r="CQ1098" s="254">
        <f t="shared" si="2085"/>
        <v>53</v>
      </c>
      <c r="CR1098" s="167">
        <f t="shared" si="2086"/>
        <v>44922</v>
      </c>
      <c r="CS1098">
        <f t="shared" si="2087"/>
        <v>24480</v>
      </c>
      <c r="CT1098">
        <f t="shared" si="2088"/>
        <v>7</v>
      </c>
      <c r="CU1098">
        <f t="shared" si="2089"/>
        <v>0</v>
      </c>
    </row>
    <row r="1099" spans="1:99" ht="18" customHeight="1" x14ac:dyDescent="0.55000000000000004">
      <c r="A1099" s="167"/>
      <c r="B1099" s="219"/>
      <c r="C1099" s="142"/>
      <c r="D1099" s="261"/>
      <c r="E1099" s="135"/>
      <c r="F1099" s="135"/>
      <c r="G1099" s="135"/>
      <c r="H1099" s="123"/>
      <c r="I1099" s="135"/>
      <c r="J1099" s="123"/>
      <c r="K1099" s="41"/>
      <c r="L1099" s="134"/>
      <c r="M1099" s="219"/>
      <c r="N1099" s="123"/>
      <c r="O1099" s="123"/>
      <c r="P1099" s="135"/>
      <c r="Q1099" s="135"/>
      <c r="R1099" s="123"/>
      <c r="S1099" s="123"/>
      <c r="T1099" s="135"/>
      <c r="U1099" s="135"/>
      <c r="V1099" s="123"/>
      <c r="W1099" s="41"/>
      <c r="X1099" s="136"/>
      <c r="Y1099" s="4"/>
      <c r="Z1099" s="74"/>
      <c r="AA1099" s="210"/>
      <c r="AB1099" s="210"/>
      <c r="AC1099" s="211"/>
      <c r="AD1099" s="170"/>
      <c r="AE1099" s="222"/>
      <c r="AF1099" s="143"/>
      <c r="AG1099" s="171"/>
      <c r="AH1099" s="143"/>
      <c r="AI1099" s="171"/>
      <c r="AJ1099" s="172"/>
      <c r="AK1099" s="173"/>
      <c r="AL1099" s="143"/>
      <c r="AM1099" s="222"/>
      <c r="AN1099" s="143"/>
      <c r="AO1099" s="171"/>
      <c r="AP1099" s="174"/>
      <c r="AQ1099" s="173"/>
      <c r="AR1099" s="143"/>
      <c r="AS1099" s="171"/>
      <c r="AT1099" s="143"/>
      <c r="AU1099" s="171"/>
      <c r="AV1099" s="175"/>
      <c r="AW1099" s="217"/>
      <c r="AX1099" s="216"/>
      <c r="AY1099" s="5"/>
      <c r="AZ1099" s="217"/>
      <c r="BA1099" s="217"/>
      <c r="BB1099" s="119"/>
      <c r="BC1099" s="26"/>
      <c r="BD1099" s="217"/>
      <c r="BE1099" s="209"/>
      <c r="BF1099" s="120"/>
      <c r="BG1099" s="120"/>
      <c r="BH1099" s="209"/>
      <c r="BI1099" s="120"/>
      <c r="BJ1099" s="1"/>
      <c r="BN1099" s="1"/>
      <c r="BQ1099" s="167"/>
      <c r="BX1099" s="167"/>
      <c r="CB1099" s="167"/>
      <c r="CF1099" s="216"/>
      <c r="CI1099" s="167"/>
      <c r="CL1099" s="167"/>
      <c r="CN1099" s="1"/>
      <c r="CO1099" s="253"/>
      <c r="CP1099" s="1"/>
      <c r="CQ1099" s="254"/>
      <c r="CR1099" s="167"/>
    </row>
    <row r="1100" spans="1:99" ht="18" customHeight="1" x14ac:dyDescent="0.55000000000000004">
      <c r="A1100" s="167"/>
      <c r="B1100" s="219"/>
      <c r="C1100" s="142"/>
      <c r="D1100" s="261"/>
      <c r="E1100" s="135"/>
      <c r="F1100" s="135"/>
      <c r="G1100" s="135"/>
      <c r="H1100" s="123"/>
      <c r="I1100" s="135"/>
      <c r="J1100" s="123"/>
      <c r="K1100" s="41"/>
      <c r="L1100" s="134"/>
      <c r="M1100" s="219"/>
      <c r="N1100" s="123"/>
      <c r="O1100" s="123"/>
      <c r="P1100" s="135"/>
      <c r="Q1100" s="135"/>
      <c r="R1100" s="123"/>
      <c r="S1100" s="123"/>
      <c r="T1100" s="135"/>
      <c r="U1100" s="135"/>
      <c r="V1100" s="123"/>
      <c r="W1100" s="41"/>
      <c r="X1100" s="136"/>
      <c r="Y1100" s="4"/>
      <c r="Z1100" s="74"/>
      <c r="AA1100" s="210"/>
      <c r="AB1100" s="210"/>
      <c r="AC1100" s="211"/>
      <c r="AD1100" s="170"/>
      <c r="AE1100" s="222"/>
      <c r="AF1100" s="143"/>
      <c r="AG1100" s="171"/>
      <c r="AH1100" s="143"/>
      <c r="AI1100" s="171"/>
      <c r="AJ1100" s="172"/>
      <c r="AK1100" s="173"/>
      <c r="AL1100" s="143"/>
      <c r="AM1100" s="171"/>
      <c r="AN1100" s="143"/>
      <c r="AO1100" s="171"/>
      <c r="AP1100" s="174"/>
      <c r="AQ1100" s="173"/>
      <c r="AR1100" s="143"/>
      <c r="AS1100" s="171"/>
      <c r="AT1100" s="143"/>
      <c r="AU1100" s="171"/>
      <c r="AV1100" s="175"/>
      <c r="AW1100" s="217"/>
      <c r="AX1100" s="216"/>
      <c r="AY1100" s="5"/>
      <c r="AZ1100" s="217"/>
      <c r="BA1100" s="217"/>
      <c r="BB1100" s="119"/>
      <c r="BC1100" s="26"/>
      <c r="BD1100" s="217"/>
      <c r="BE1100" s="209"/>
      <c r="BF1100" s="120"/>
      <c r="BG1100" s="120"/>
      <c r="BH1100" s="209"/>
      <c r="BI1100" s="120"/>
      <c r="BJ1100" s="1"/>
      <c r="BN1100" s="1"/>
      <c r="BQ1100" s="167"/>
      <c r="BX1100" s="167"/>
      <c r="CB1100" s="167"/>
      <c r="CE1100">
        <f>+AV1100</f>
        <v>0</v>
      </c>
      <c r="CF1100" s="216"/>
      <c r="CI1100" s="167"/>
      <c r="CL1100" s="167"/>
      <c r="CN1100" s="1"/>
      <c r="CO1100" s="253"/>
      <c r="CP1100" s="1"/>
      <c r="CQ1100" s="254"/>
      <c r="CR1100" s="167"/>
    </row>
    <row r="1101" spans="1:99" ht="18" customHeight="1" x14ac:dyDescent="0.55000000000000004">
      <c r="A1101" s="167"/>
      <c r="B1101" s="219"/>
      <c r="C1101" s="142"/>
      <c r="D1101" s="142"/>
      <c r="E1101" s="135"/>
      <c r="F1101" s="135"/>
      <c r="G1101" s="135"/>
      <c r="H1101" s="123"/>
      <c r="I1101" s="135"/>
      <c r="J1101" s="123"/>
      <c r="K1101" s="41"/>
      <c r="L1101" s="134"/>
      <c r="M1101" s="135"/>
      <c r="N1101" s="123"/>
      <c r="O1101" s="123"/>
      <c r="P1101" s="135"/>
      <c r="Q1101" s="135"/>
      <c r="R1101" s="123"/>
      <c r="S1101" s="123"/>
      <c r="T1101" s="135"/>
      <c r="U1101" s="135"/>
      <c r="V1101" s="123"/>
      <c r="W1101" s="41"/>
      <c r="X1101" s="136"/>
      <c r="Y1101" s="4"/>
      <c r="Z1101" s="74"/>
      <c r="AA1101" s="210"/>
      <c r="AB1101" s="210"/>
      <c r="AC1101" s="211"/>
      <c r="AD1101" s="170"/>
      <c r="AE1101" s="222"/>
      <c r="AF1101" s="143"/>
      <c r="AG1101" s="171"/>
      <c r="AH1101" s="143"/>
      <c r="AI1101" s="171"/>
      <c r="AJ1101" s="172"/>
      <c r="AK1101" s="173"/>
      <c r="AL1101" s="143"/>
      <c r="AM1101" s="171"/>
      <c r="AN1101" s="143"/>
      <c r="AO1101" s="171"/>
      <c r="AP1101" s="174"/>
      <c r="AQ1101" s="173"/>
      <c r="AR1101" s="143"/>
      <c r="AS1101" s="171"/>
      <c r="AT1101" s="143"/>
      <c r="AU1101" s="171"/>
      <c r="AV1101" s="175"/>
      <c r="AW1101" s="217"/>
      <c r="AX1101" s="216"/>
      <c r="AY1101" s="5"/>
      <c r="AZ1101" s="217"/>
      <c r="BA1101" s="217"/>
      <c r="BB1101" s="119"/>
      <c r="BC1101" s="26"/>
      <c r="BD1101" s="217"/>
      <c r="BE1101" s="209"/>
      <c r="BF1101" s="120"/>
      <c r="BG1101" s="120"/>
      <c r="BH1101" s="209"/>
      <c r="BI1101" s="120"/>
      <c r="BJ1101" s="1"/>
      <c r="BN1101" s="1"/>
      <c r="BQ1101" s="167"/>
      <c r="BX1101" s="167"/>
      <c r="CB1101" s="167"/>
      <c r="CI1101" s="167"/>
      <c r="CL1101" s="167"/>
      <c r="CN1101" s="1"/>
      <c r="CO1101" s="253"/>
      <c r="CP1101" s="1"/>
      <c r="CQ1101" s="254"/>
      <c r="CR1101" s="167"/>
    </row>
    <row r="1102" spans="1:99" ht="7" customHeight="1" thickBot="1" x14ac:dyDescent="0.6">
      <c r="A1102" s="65"/>
      <c r="B1102" s="134"/>
      <c r="C1102" s="142"/>
      <c r="D1102" s="135"/>
      <c r="E1102" s="135"/>
      <c r="F1102" s="135"/>
      <c r="G1102" s="135"/>
      <c r="H1102" s="123"/>
      <c r="I1102" s="135"/>
      <c r="J1102" s="123"/>
      <c r="K1102" s="136"/>
      <c r="L1102" s="134"/>
      <c r="M1102" s="135"/>
      <c r="N1102" s="123"/>
      <c r="O1102" s="123"/>
      <c r="P1102" s="135"/>
      <c r="Q1102" s="135"/>
      <c r="R1102" s="123"/>
      <c r="S1102" s="123"/>
      <c r="T1102" s="135"/>
      <c r="U1102" s="135"/>
      <c r="V1102" s="123"/>
      <c r="W1102" s="41"/>
      <c r="X1102" s="136"/>
      <c r="Z1102" s="65"/>
      <c r="AA1102" s="63"/>
      <c r="AB1102" s="63"/>
      <c r="AC1102" s="63"/>
      <c r="AD1102" s="170"/>
      <c r="AE1102" s="222"/>
      <c r="AF1102" s="143"/>
      <c r="AG1102" s="171"/>
      <c r="AH1102" s="143"/>
      <c r="AI1102" s="171"/>
      <c r="AJ1102" s="172"/>
      <c r="AK1102" s="173"/>
      <c r="AL1102" s="143"/>
      <c r="AM1102" s="171"/>
      <c r="AN1102" s="143"/>
      <c r="AO1102" s="171"/>
      <c r="AP1102" s="174"/>
      <c r="AQ1102" s="173"/>
      <c r="AR1102" s="143"/>
      <c r="AS1102" s="171"/>
      <c r="AT1102" s="143"/>
      <c r="AU1102" s="171"/>
      <c r="AV1102" s="175"/>
    </row>
    <row r="1103" spans="1:99" x14ac:dyDescent="0.55000000000000004">
      <c r="B1103" s="44"/>
      <c r="C1103" s="44"/>
      <c r="D1103" s="44"/>
      <c r="E1103" s="44"/>
      <c r="F1103" s="44"/>
      <c r="G1103" s="44"/>
      <c r="H1103" s="44"/>
      <c r="I1103" s="44"/>
      <c r="J1103" s="44"/>
      <c r="K1103" s="44"/>
      <c r="L1103" s="44"/>
      <c r="M1103" s="44"/>
      <c r="N1103" s="44"/>
      <c r="O1103" s="44"/>
      <c r="P1103" s="44"/>
      <c r="Q1103" s="44"/>
      <c r="R1103" s="44"/>
      <c r="S1103" s="44"/>
      <c r="T1103" s="44"/>
      <c r="U1103" s="44"/>
      <c r="V1103" s="44"/>
      <c r="W1103" s="44"/>
      <c r="X1103" s="44"/>
      <c r="Y1103" s="44"/>
      <c r="AE1103">
        <f>SUM(AD443:AD448)</f>
        <v>190</v>
      </c>
      <c r="AY1103" s="44" t="s">
        <v>474</v>
      </c>
      <c r="BB1103" s="44" t="s">
        <v>473</v>
      </c>
      <c r="BV1103">
        <f>SUM(BV442:BV1102)</f>
        <v>492839</v>
      </c>
    </row>
    <row r="1104" spans="1:99" x14ac:dyDescent="0.55000000000000004">
      <c r="B1104">
        <f>SUM(B554:B584)</f>
        <v>832</v>
      </c>
      <c r="AA1104" s="263">
        <f>+AA881-AA880</f>
        <v>82409</v>
      </c>
      <c r="AE1104" s="44">
        <f>SUM(AD1084:AD1090)</f>
        <v>10956</v>
      </c>
      <c r="AG1104">
        <f>40317-40254</f>
        <v>63</v>
      </c>
      <c r="AI1104" s="236">
        <f>SUM(AI1084:AI1090)</f>
        <v>226</v>
      </c>
      <c r="AJ1104">
        <f>SUM(AI797:AI1101)</f>
        <v>10818</v>
      </c>
      <c r="AK1104">
        <f>SUM(AK907:AK1100)</f>
        <v>1975</v>
      </c>
      <c r="AR1104" s="44">
        <f>SUM(AQ1084:AQ1090)</f>
        <v>107374</v>
      </c>
      <c r="AT1104" s="44">
        <f>SUM(AU1084:AU1090)</f>
        <v>203</v>
      </c>
      <c r="AU1104">
        <f>SUM(AU889:AU918)</f>
        <v>4396</v>
      </c>
      <c r="AV1104">
        <f>SUM(AU854:AU1101)</f>
        <v>14264</v>
      </c>
      <c r="AY1104" s="44">
        <f>SUM(AY359:AY413)</f>
        <v>69</v>
      </c>
      <c r="BB1104" s="44">
        <f>SUM(BB374:BB413)</f>
        <v>941</v>
      </c>
    </row>
    <row r="1105" spans="1:51" x14ac:dyDescent="0.55000000000000004">
      <c r="L1105">
        <f>SUM(L97:L1104)</f>
        <v>1582561</v>
      </c>
      <c r="P1105">
        <f>SUM(P97:P1104)</f>
        <v>61103</v>
      </c>
      <c r="AD1105">
        <f>SUM(AD188:AD194)</f>
        <v>82</v>
      </c>
      <c r="AG1105">
        <f>840+40254</f>
        <v>41094</v>
      </c>
      <c r="AJ1105">
        <f>SUM(AI797:AI827)</f>
        <v>7081</v>
      </c>
      <c r="AV1105">
        <f>SUM(AU797:AU827)</f>
        <v>0</v>
      </c>
      <c r="AY1105" s="44" t="s">
        <v>685</v>
      </c>
    </row>
    <row r="1106" spans="1:51" ht="15" customHeight="1" x14ac:dyDescent="0.55000000000000004">
      <c r="A1106" s="119"/>
      <c r="D1106">
        <f>SUM(B229:B259)</f>
        <v>435</v>
      </c>
      <c r="Z1106" s="119"/>
      <c r="AA1106" s="119"/>
      <c r="AB1106" s="119"/>
      <c r="AC1106" s="119"/>
      <c r="AJ1106">
        <f>SUM(AI828:AI857)</f>
        <v>1483</v>
      </c>
      <c r="AV1106">
        <f>SUM(AU828:AU857)</f>
        <v>12</v>
      </c>
      <c r="AY1106" s="44">
        <f>SUM(AY581:AY1102)</f>
        <v>29743</v>
      </c>
    </row>
    <row r="1107" spans="1:51" x14ac:dyDescent="0.55000000000000004">
      <c r="AB1107" s="44" t="s">
        <v>827</v>
      </c>
      <c r="AD1107" s="44">
        <f>SUM(AD810:AD816)</f>
        <v>17671</v>
      </c>
      <c r="AH1107" s="4">
        <f>SUM(AD797:AD827)</f>
        <v>206192</v>
      </c>
      <c r="AI1107" s="5" t="s">
        <v>949</v>
      </c>
      <c r="AJ1107" s="4">
        <f>SUM(AI797:AI827)</f>
        <v>7081</v>
      </c>
      <c r="AN1107" s="227">
        <f>SUM(AK797:AK827)</f>
        <v>1</v>
      </c>
      <c r="AO1107" s="231" t="s">
        <v>949</v>
      </c>
      <c r="AP1107" s="227">
        <f>SUM(AO797:AO827)</f>
        <v>0</v>
      </c>
      <c r="AT1107" s="26">
        <f>SUM(AQ797:AQ827)</f>
        <v>2905</v>
      </c>
      <c r="AU1107" s="218" t="s">
        <v>949</v>
      </c>
      <c r="AV1107" s="26">
        <f>SUM(AU797:AU827)</f>
        <v>0</v>
      </c>
    </row>
    <row r="1108" spans="1:51" x14ac:dyDescent="0.55000000000000004">
      <c r="AH1108" s="4">
        <f>SUM(AD828:AD857)</f>
        <v>44357</v>
      </c>
      <c r="AI1108" s="5" t="s">
        <v>948</v>
      </c>
      <c r="AJ1108" s="4">
        <f>SUM(AI828:AI857)</f>
        <v>1483</v>
      </c>
      <c r="AN1108" s="227">
        <f>SUM(AK828:AK857)</f>
        <v>0</v>
      </c>
      <c r="AO1108" s="231" t="s">
        <v>948</v>
      </c>
      <c r="AP1108" s="227">
        <f>SUM(AO828:AO857)</f>
        <v>0</v>
      </c>
      <c r="AT1108" s="26">
        <f>SUM(AQ828:AQ857)</f>
        <v>92489</v>
      </c>
      <c r="AU1108" s="218" t="s">
        <v>948</v>
      </c>
      <c r="AV1108" s="26">
        <f>SUM(AU828:AU857)</f>
        <v>12</v>
      </c>
    </row>
    <row r="1109" spans="1:51" x14ac:dyDescent="0.55000000000000004">
      <c r="AH1109" s="4">
        <f>SUM(AD858:AD888)</f>
        <v>1728</v>
      </c>
      <c r="AI1109" s="5" t="s">
        <v>914</v>
      </c>
      <c r="AJ1109" s="4">
        <f>SUM(AI858:AI888)</f>
        <v>70</v>
      </c>
      <c r="AN1109" s="227">
        <f>SUM(AK858:AK888)</f>
        <v>1</v>
      </c>
      <c r="AO1109" s="231" t="s">
        <v>914</v>
      </c>
      <c r="AP1109" s="227">
        <f>SUM(AO858:AO888)</f>
        <v>0</v>
      </c>
      <c r="AT1109" s="26">
        <f>SUM(AQ858:AQ888)</f>
        <v>1917100</v>
      </c>
      <c r="AU1109" s="218" t="s">
        <v>914</v>
      </c>
      <c r="AV1109" s="26">
        <f>SUM(AU858:AU888)</f>
        <v>1390</v>
      </c>
    </row>
    <row r="1110" spans="1:51" x14ac:dyDescent="0.55000000000000004">
      <c r="AH1110" s="4">
        <f>SUM(AD889:AD918)</f>
        <v>5667</v>
      </c>
      <c r="AI1110" s="5" t="s">
        <v>947</v>
      </c>
      <c r="AJ1110" s="4">
        <f>SUM(AI889:AI918)</f>
        <v>23</v>
      </c>
      <c r="AN1110" s="227">
        <f>SUM(AK889:AK918)</f>
        <v>181</v>
      </c>
      <c r="AO1110" s="231" t="s">
        <v>947</v>
      </c>
      <c r="AP1110" s="227">
        <f>SUM(AO889:AO918)</f>
        <v>0</v>
      </c>
      <c r="AT1110" s="26">
        <f>SUM(AQ889:AQ918)</f>
        <v>1734300</v>
      </c>
      <c r="AU1110" s="218" t="s">
        <v>947</v>
      </c>
      <c r="AV1110" s="26">
        <f>SUM(AU889:AU918)</f>
        <v>4396</v>
      </c>
    </row>
    <row r="1111" spans="1:51" x14ac:dyDescent="0.55000000000000004">
      <c r="AH1111" s="4">
        <f>SUM(AD919:AD949)</f>
        <v>17832</v>
      </c>
      <c r="AI1111" s="5" t="s">
        <v>966</v>
      </c>
      <c r="AJ1111" s="4">
        <f>SUM(AI919:AI949)</f>
        <v>102</v>
      </c>
      <c r="AN1111" s="227">
        <f>SUM(AK919:AK949)</f>
        <v>527</v>
      </c>
      <c r="AO1111" s="231" t="s">
        <v>966</v>
      </c>
      <c r="AP1111" s="227">
        <f>SUM(AO919:AO949)</f>
        <v>6</v>
      </c>
      <c r="AT1111" s="26">
        <f>SUM(AQ919:AQ949)</f>
        <v>820902</v>
      </c>
      <c r="AU1111" s="218" t="s">
        <v>966</v>
      </c>
      <c r="AV1111" s="26">
        <f>SUM(AU919:AU949)</f>
        <v>2276</v>
      </c>
    </row>
    <row r="1112" spans="1:51" x14ac:dyDescent="0.55000000000000004">
      <c r="AH1112" s="4">
        <f>SUM(AD950:AD980)</f>
        <v>29892</v>
      </c>
      <c r="AI1112" s="5" t="s">
        <v>978</v>
      </c>
      <c r="AJ1112" s="4">
        <f>SUM(AI950:AI980)</f>
        <v>187</v>
      </c>
      <c r="AN1112" s="227">
        <f>SUM(AK950:AK980)</f>
        <v>2</v>
      </c>
      <c r="AO1112" s="231" t="s">
        <v>978</v>
      </c>
      <c r="AP1112" s="227">
        <f>SUM(AO950:AO980)</f>
        <v>0</v>
      </c>
      <c r="AT1112" s="26">
        <f>SUM(AQ950:AQ980)</f>
        <v>719844</v>
      </c>
      <c r="AU1112" s="218" t="s">
        <v>978</v>
      </c>
      <c r="AV1112" s="26">
        <f>SUM(AU950:AU980)</f>
        <v>987</v>
      </c>
    </row>
    <row r="1113" spans="1:51" x14ac:dyDescent="0.55000000000000004">
      <c r="AH1113" s="4">
        <f>SUM(AD981:AD1010)</f>
        <v>28866</v>
      </c>
      <c r="AI1113" s="5" t="s">
        <v>979</v>
      </c>
      <c r="AJ1113" s="4">
        <f>SUM(AI981:AI1010)</f>
        <v>471</v>
      </c>
      <c r="AN1113" s="227">
        <f>SUM(AK981:AK1010)</f>
        <v>0</v>
      </c>
      <c r="AO1113" s="231" t="s">
        <v>979</v>
      </c>
      <c r="AP1113" s="227">
        <f>SUM(AO981:AO1010)</f>
        <v>0</v>
      </c>
      <c r="AT1113" s="26">
        <f>SUM(AQ981:AQ1010)</f>
        <v>1153371</v>
      </c>
      <c r="AU1113" s="218" t="s">
        <v>979</v>
      </c>
      <c r="AV1113" s="26">
        <f>SUM(AU981:AU1010)</f>
        <v>1139</v>
      </c>
    </row>
    <row r="1114" spans="1:51" x14ac:dyDescent="0.55000000000000004">
      <c r="AH1114" s="4">
        <f>SUM(AD1011:AD1041)</f>
        <v>20341</v>
      </c>
      <c r="AI1114" s="5" t="s">
        <v>982</v>
      </c>
      <c r="AJ1114" s="4">
        <f>SUM(AI1011:AI1041)</f>
        <v>236</v>
      </c>
      <c r="AN1114" s="227">
        <f>SUM(AK1011:AK1041)</f>
        <v>2</v>
      </c>
      <c r="AO1114" s="231" t="s">
        <v>982</v>
      </c>
      <c r="AP1114" s="227">
        <f>SUM(AO1011:AO1041)</f>
        <v>0</v>
      </c>
      <c r="AT1114" s="26">
        <f>SUM(AQ1011:AQ1041)</f>
        <v>1251326</v>
      </c>
      <c r="AU1114" s="218" t="s">
        <v>982</v>
      </c>
      <c r="AV1114" s="26">
        <f>SUM(AU1011:AU1041)</f>
        <v>1778</v>
      </c>
    </row>
    <row r="1115" spans="1:51" x14ac:dyDescent="0.55000000000000004">
      <c r="AH1115" s="4">
        <f>SUM(AD1042:AD1071)</f>
        <v>24449</v>
      </c>
      <c r="AI1115" s="5" t="s">
        <v>983</v>
      </c>
      <c r="AJ1115" s="4">
        <f>SUM(AI1042:AI1071)</f>
        <v>350</v>
      </c>
      <c r="AN1115" s="227">
        <f>SUM(AK1042:AK1071)</f>
        <v>11</v>
      </c>
      <c r="AO1115" s="231" t="s">
        <v>983</v>
      </c>
      <c r="AP1115" s="227">
        <f>SUM(AO1042:AO1071)</f>
        <v>0</v>
      </c>
      <c r="AT1115" s="26">
        <f>SUM(AQ1042:AQ1071)</f>
        <v>600640</v>
      </c>
      <c r="AU1115" s="218" t="s">
        <v>983</v>
      </c>
      <c r="AV1115" s="26">
        <f>SUM(AU1042:AU1071)</f>
        <v>1503</v>
      </c>
    </row>
    <row r="1116" spans="1:51" x14ac:dyDescent="0.55000000000000004">
      <c r="AN1116" s="227">
        <f>SUM(AK1072:AK1094)</f>
        <v>1045</v>
      </c>
      <c r="AO1116" s="231" t="s">
        <v>984</v>
      </c>
      <c r="AP1116" s="227">
        <f>SUM(AO1072:AO1094)</f>
        <v>13</v>
      </c>
      <c r="AT1116" s="26">
        <f>SUM(AQ1072:AQ1094)</f>
        <v>350250</v>
      </c>
      <c r="AU1116" s="218" t="s">
        <v>984</v>
      </c>
      <c r="AV1116" s="26">
        <f>SUM(AU1072:AU1094)</f>
        <v>705</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73"/>
  <sheetViews>
    <sheetView zoomScale="115" zoomScaleNormal="115" workbookViewId="0">
      <pane xSplit="3" ySplit="1" topLeftCell="I850" activePane="bottomRight" state="frozen"/>
      <selection pane="topRight" activeCell="C1" sqref="C1"/>
      <selection pane="bottomLeft" activeCell="A2" sqref="A2"/>
      <selection pane="bottomRight" activeCell="C864" sqref="C86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B861" si="159">SUM(D832:AG832)-J832</f>
        <v>63</v>
      </c>
      <c r="C832" s="114">
        <v>44893</v>
      </c>
      <c r="D832" s="100">
        <v>6</v>
      </c>
      <c r="E832" s="100">
        <v>19</v>
      </c>
      <c r="F832" s="100">
        <v>2</v>
      </c>
      <c r="I832" s="100">
        <v>7</v>
      </c>
      <c r="J832" s="265">
        <f t="shared" ref="J832:J861" si="160">SUM(K832:AF832)</f>
        <v>29</v>
      </c>
      <c r="K832" s="100">
        <v>16</v>
      </c>
      <c r="M832" s="100">
        <v>2</v>
      </c>
      <c r="O832" s="100">
        <v>1</v>
      </c>
      <c r="T832" s="100">
        <v>1</v>
      </c>
      <c r="V832" s="100">
        <v>4</v>
      </c>
      <c r="Y832" s="100">
        <v>1</v>
      </c>
      <c r="Z832" s="100">
        <v>1</v>
      </c>
      <c r="AB832" s="100">
        <v>1</v>
      </c>
      <c r="AF832" s="100">
        <v>2</v>
      </c>
      <c r="AG832" s="266"/>
      <c r="AH832" s="114">
        <f t="shared" ref="AH832:AH861" si="161">+C832</f>
        <v>44893</v>
      </c>
      <c r="AI832" s="267">
        <f t="shared" ref="AI832:AI861" si="162">+AL832-AJ832-AK832</f>
        <v>57</v>
      </c>
      <c r="AJ832" s="267">
        <f t="shared" ref="AJ832:AJ861" si="163">+H832</f>
        <v>0</v>
      </c>
      <c r="AK832" s="100">
        <f t="shared" ref="AK832:AK861" si="164">+D832</f>
        <v>6</v>
      </c>
      <c r="AL832" s="267">
        <f t="shared" ref="AL832:AL861" si="165">+B832</f>
        <v>63</v>
      </c>
    </row>
    <row r="833" spans="2:38" s="100" customFormat="1" ht="17.5" customHeight="1" x14ac:dyDescent="0.55000000000000004">
      <c r="B833" s="265">
        <f t="shared" si="159"/>
        <v>52</v>
      </c>
      <c r="C833" s="114">
        <v>44894</v>
      </c>
      <c r="D833" s="100">
        <v>9</v>
      </c>
      <c r="E833" s="100">
        <v>11</v>
      </c>
      <c r="F833" s="100">
        <v>4</v>
      </c>
      <c r="H833" s="100">
        <v>1</v>
      </c>
      <c r="I833" s="100">
        <v>10</v>
      </c>
      <c r="J833" s="265">
        <f t="shared" si="160"/>
        <v>17</v>
      </c>
      <c r="K833" s="100">
        <v>3</v>
      </c>
      <c r="M833" s="100">
        <v>4</v>
      </c>
      <c r="O833" s="100">
        <v>1</v>
      </c>
      <c r="V833" s="100">
        <v>2</v>
      </c>
      <c r="Z833" s="100">
        <v>5</v>
      </c>
      <c r="AB833" s="100">
        <v>2</v>
      </c>
      <c r="AG833" s="266"/>
      <c r="AH833" s="114">
        <f t="shared" si="161"/>
        <v>44894</v>
      </c>
      <c r="AI833" s="267">
        <f t="shared" si="162"/>
        <v>42</v>
      </c>
      <c r="AJ833" s="267">
        <f t="shared" si="163"/>
        <v>1</v>
      </c>
      <c r="AK833" s="100">
        <f t="shared" si="164"/>
        <v>9</v>
      </c>
      <c r="AL833" s="267">
        <f t="shared" si="165"/>
        <v>52</v>
      </c>
    </row>
    <row r="834" spans="2:38" s="100" customFormat="1" ht="17.5" customHeight="1" x14ac:dyDescent="0.55000000000000004">
      <c r="B834" s="265">
        <f t="shared" si="159"/>
        <v>70</v>
      </c>
      <c r="C834" s="114">
        <v>44895</v>
      </c>
      <c r="D834" s="100">
        <v>6</v>
      </c>
      <c r="E834" s="100">
        <v>12</v>
      </c>
      <c r="F834" s="100">
        <v>3</v>
      </c>
      <c r="I834" s="100">
        <v>23</v>
      </c>
      <c r="J834" s="265">
        <f t="shared" si="160"/>
        <v>26</v>
      </c>
      <c r="K834" s="100">
        <v>12</v>
      </c>
      <c r="M834" s="100">
        <v>5</v>
      </c>
      <c r="S834" s="100">
        <v>1</v>
      </c>
      <c r="T834" s="100">
        <v>1</v>
      </c>
      <c r="V834" s="100">
        <v>3</v>
      </c>
      <c r="Y834" s="100">
        <v>2</v>
      </c>
      <c r="Z834" s="100">
        <v>1</v>
      </c>
      <c r="AB834" s="100">
        <v>1</v>
      </c>
      <c r="AG834" s="266"/>
      <c r="AH834" s="114">
        <f t="shared" si="161"/>
        <v>44895</v>
      </c>
      <c r="AI834" s="267">
        <f t="shared" si="162"/>
        <v>64</v>
      </c>
      <c r="AJ834" s="267">
        <f t="shared" si="163"/>
        <v>0</v>
      </c>
      <c r="AK834" s="100">
        <f t="shared" si="164"/>
        <v>6</v>
      </c>
      <c r="AL834" s="267">
        <f t="shared" si="165"/>
        <v>70</v>
      </c>
    </row>
    <row r="835" spans="2:38" s="100" customFormat="1" ht="17.5" customHeight="1" x14ac:dyDescent="0.55000000000000004">
      <c r="B835" s="265">
        <f t="shared" si="159"/>
        <v>45</v>
      </c>
      <c r="C835" s="114">
        <v>44896</v>
      </c>
      <c r="D835" s="100">
        <v>4</v>
      </c>
      <c r="E835" s="100">
        <v>16</v>
      </c>
      <c r="F835" s="100">
        <v>1</v>
      </c>
      <c r="I835" s="100">
        <v>8</v>
      </c>
      <c r="J835" s="265">
        <f t="shared" si="160"/>
        <v>16</v>
      </c>
      <c r="K835" s="100">
        <v>6</v>
      </c>
      <c r="M835" s="100">
        <v>2</v>
      </c>
      <c r="S835" s="100">
        <v>1</v>
      </c>
      <c r="T835" s="100">
        <v>1</v>
      </c>
      <c r="W835" s="100">
        <v>3</v>
      </c>
      <c r="Y835" s="100">
        <v>1</v>
      </c>
      <c r="Z835" s="100">
        <v>1</v>
      </c>
      <c r="AB835" s="100">
        <v>1</v>
      </c>
      <c r="AG835" s="266"/>
      <c r="AH835" s="114">
        <f t="shared" si="161"/>
        <v>44896</v>
      </c>
      <c r="AI835" s="267">
        <f t="shared" si="162"/>
        <v>41</v>
      </c>
      <c r="AJ835" s="267">
        <f t="shared" si="163"/>
        <v>0</v>
      </c>
      <c r="AK835" s="100">
        <f t="shared" si="164"/>
        <v>4</v>
      </c>
      <c r="AL835" s="267">
        <f t="shared" si="165"/>
        <v>45</v>
      </c>
    </row>
    <row r="836" spans="2:38" s="100" customFormat="1" ht="17.5" customHeight="1" x14ac:dyDescent="0.55000000000000004">
      <c r="B836" s="265">
        <f t="shared" si="159"/>
        <v>55</v>
      </c>
      <c r="C836" s="114">
        <v>44897</v>
      </c>
      <c r="D836" s="100">
        <v>5</v>
      </c>
      <c r="E836" s="100">
        <v>12</v>
      </c>
      <c r="H836" s="100">
        <v>1</v>
      </c>
      <c r="I836" s="100">
        <v>2</v>
      </c>
      <c r="J836" s="265">
        <f t="shared" si="160"/>
        <v>35</v>
      </c>
      <c r="K836" s="100">
        <v>2</v>
      </c>
      <c r="M836" s="100">
        <v>2</v>
      </c>
      <c r="O836" s="100">
        <v>1</v>
      </c>
      <c r="T836" s="100">
        <v>3</v>
      </c>
      <c r="V836" s="100">
        <v>4</v>
      </c>
      <c r="W836" s="100">
        <v>1</v>
      </c>
      <c r="X836" s="100">
        <v>1</v>
      </c>
      <c r="Y836" s="100">
        <v>2</v>
      </c>
      <c r="Z836" s="100">
        <v>7</v>
      </c>
      <c r="AB836" s="100">
        <v>3</v>
      </c>
      <c r="AD836" s="100">
        <v>1</v>
      </c>
      <c r="AF836" s="100">
        <v>8</v>
      </c>
      <c r="AG836" s="266"/>
      <c r="AH836" s="114">
        <f t="shared" si="161"/>
        <v>44897</v>
      </c>
      <c r="AI836" s="267">
        <f t="shared" si="162"/>
        <v>49</v>
      </c>
      <c r="AJ836" s="267">
        <f t="shared" si="163"/>
        <v>1</v>
      </c>
      <c r="AK836" s="100">
        <f t="shared" si="164"/>
        <v>5</v>
      </c>
      <c r="AL836" s="267">
        <f t="shared" si="165"/>
        <v>55</v>
      </c>
    </row>
    <row r="837" spans="2:38" s="100" customFormat="1" ht="17.5" customHeight="1" x14ac:dyDescent="0.55000000000000004">
      <c r="B837" s="265">
        <f t="shared" si="159"/>
        <v>45</v>
      </c>
      <c r="C837" s="114">
        <v>44898</v>
      </c>
      <c r="D837" s="100">
        <v>6</v>
      </c>
      <c r="E837" s="100">
        <v>14</v>
      </c>
      <c r="F837" s="100">
        <v>1</v>
      </c>
      <c r="I837" s="100">
        <v>6</v>
      </c>
      <c r="J837" s="265">
        <f t="shared" si="160"/>
        <v>18</v>
      </c>
      <c r="K837" s="100">
        <v>4</v>
      </c>
      <c r="M837" s="100">
        <v>3</v>
      </c>
      <c r="T837" s="100">
        <v>5</v>
      </c>
      <c r="Z837" s="100">
        <v>1</v>
      </c>
      <c r="AB837" s="100">
        <v>3</v>
      </c>
      <c r="AF837" s="100">
        <v>2</v>
      </c>
      <c r="AG837" s="266"/>
      <c r="AH837" s="114">
        <f t="shared" si="161"/>
        <v>44898</v>
      </c>
      <c r="AI837" s="267">
        <f t="shared" si="162"/>
        <v>39</v>
      </c>
      <c r="AJ837" s="267">
        <f t="shared" si="163"/>
        <v>0</v>
      </c>
      <c r="AK837" s="100">
        <f t="shared" si="164"/>
        <v>6</v>
      </c>
      <c r="AL837" s="267">
        <f t="shared" si="165"/>
        <v>45</v>
      </c>
    </row>
    <row r="838" spans="2:38" s="100" customFormat="1" ht="17.5" customHeight="1" x14ac:dyDescent="0.55000000000000004">
      <c r="B838" s="265">
        <f t="shared" si="159"/>
        <v>71</v>
      </c>
      <c r="C838" s="114">
        <v>44899</v>
      </c>
      <c r="D838" s="100">
        <v>5</v>
      </c>
      <c r="E838" s="100">
        <v>17</v>
      </c>
      <c r="F838" s="100">
        <v>3</v>
      </c>
      <c r="H838" s="100">
        <v>1</v>
      </c>
      <c r="I838" s="100">
        <v>9</v>
      </c>
      <c r="J838" s="265">
        <f t="shared" si="160"/>
        <v>36</v>
      </c>
      <c r="K838" s="100">
        <v>10</v>
      </c>
      <c r="M838" s="100">
        <v>4</v>
      </c>
      <c r="N838" s="100">
        <v>8</v>
      </c>
      <c r="O838" s="100">
        <v>1</v>
      </c>
      <c r="T838" s="100">
        <v>2</v>
      </c>
      <c r="V838" s="100">
        <v>2</v>
      </c>
      <c r="Y838" s="100">
        <v>3</v>
      </c>
      <c r="Z838" s="100">
        <v>1</v>
      </c>
      <c r="AD838" s="100">
        <v>1</v>
      </c>
      <c r="AF838" s="100">
        <v>4</v>
      </c>
      <c r="AG838" s="266"/>
      <c r="AH838" s="114">
        <f t="shared" si="161"/>
        <v>44899</v>
      </c>
      <c r="AI838" s="267">
        <f t="shared" si="162"/>
        <v>65</v>
      </c>
      <c r="AJ838" s="267">
        <f t="shared" si="163"/>
        <v>1</v>
      </c>
      <c r="AK838" s="100">
        <f t="shared" si="164"/>
        <v>5</v>
      </c>
      <c r="AL838" s="267">
        <f t="shared" si="165"/>
        <v>71</v>
      </c>
    </row>
    <row r="839" spans="2:38" s="100" customFormat="1" ht="17.5" customHeight="1" x14ac:dyDescent="0.55000000000000004">
      <c r="B839" s="265">
        <f t="shared" si="159"/>
        <v>58</v>
      </c>
      <c r="C839" s="114">
        <v>44900</v>
      </c>
      <c r="D839" s="100">
        <v>8</v>
      </c>
      <c r="E839" s="100">
        <v>15</v>
      </c>
      <c r="F839" s="100">
        <v>2</v>
      </c>
      <c r="I839" s="100">
        <v>8</v>
      </c>
      <c r="J839" s="265">
        <f t="shared" si="160"/>
        <v>25</v>
      </c>
      <c r="K839" s="100">
        <v>2</v>
      </c>
      <c r="M839" s="100">
        <v>4</v>
      </c>
      <c r="O839" s="100">
        <v>1</v>
      </c>
      <c r="T839" s="100">
        <v>8</v>
      </c>
      <c r="V839" s="100">
        <v>3</v>
      </c>
      <c r="Y839" s="100">
        <v>1</v>
      </c>
      <c r="Z839" s="100">
        <v>2</v>
      </c>
      <c r="AB839" s="100">
        <v>1</v>
      </c>
      <c r="AD839" s="100">
        <v>1</v>
      </c>
      <c r="AF839" s="100">
        <v>2</v>
      </c>
      <c r="AG839" s="266"/>
      <c r="AH839" s="114">
        <f t="shared" si="161"/>
        <v>44900</v>
      </c>
      <c r="AI839" s="267">
        <f t="shared" si="162"/>
        <v>50</v>
      </c>
      <c r="AJ839" s="267">
        <f t="shared" si="163"/>
        <v>0</v>
      </c>
      <c r="AK839" s="100">
        <f t="shared" si="164"/>
        <v>8</v>
      </c>
      <c r="AL839" s="267">
        <f t="shared" si="165"/>
        <v>58</v>
      </c>
    </row>
    <row r="840" spans="2:38" s="100" customFormat="1" ht="17.5" customHeight="1" x14ac:dyDescent="0.55000000000000004">
      <c r="B840" s="265">
        <f t="shared" si="159"/>
        <v>58</v>
      </c>
      <c r="C840" s="114">
        <v>44901</v>
      </c>
      <c r="D840" s="100">
        <v>9</v>
      </c>
      <c r="E840" s="100">
        <v>18</v>
      </c>
      <c r="F840" s="100">
        <v>1</v>
      </c>
      <c r="I840" s="100">
        <v>1</v>
      </c>
      <c r="J840" s="265">
        <f t="shared" si="160"/>
        <v>29</v>
      </c>
      <c r="K840" s="100">
        <v>14</v>
      </c>
      <c r="O840" s="100">
        <v>1</v>
      </c>
      <c r="V840" s="100">
        <v>1</v>
      </c>
      <c r="Y840" s="100">
        <v>7</v>
      </c>
      <c r="AD840" s="100">
        <v>1</v>
      </c>
      <c r="AF840" s="100">
        <v>5</v>
      </c>
      <c r="AG840" s="266"/>
      <c r="AH840" s="114">
        <f t="shared" si="161"/>
        <v>44901</v>
      </c>
      <c r="AI840" s="267">
        <f t="shared" si="162"/>
        <v>49</v>
      </c>
      <c r="AJ840" s="267">
        <f t="shared" si="163"/>
        <v>0</v>
      </c>
      <c r="AK840" s="100">
        <f t="shared" si="164"/>
        <v>9</v>
      </c>
      <c r="AL840" s="267">
        <f t="shared" si="165"/>
        <v>58</v>
      </c>
    </row>
    <row r="841" spans="2:38" s="100" customFormat="1" ht="17.5" customHeight="1" x14ac:dyDescent="0.55000000000000004">
      <c r="B841" s="265">
        <f t="shared" si="159"/>
        <v>48</v>
      </c>
      <c r="C841" s="114">
        <v>44902</v>
      </c>
      <c r="D841" s="100">
        <v>9</v>
      </c>
      <c r="E841" s="100">
        <v>14</v>
      </c>
      <c r="F841" s="100">
        <v>5</v>
      </c>
      <c r="I841" s="100">
        <v>2</v>
      </c>
      <c r="J841" s="265">
        <f t="shared" si="160"/>
        <v>18</v>
      </c>
      <c r="K841" s="100">
        <v>8</v>
      </c>
      <c r="N841" s="100">
        <v>1</v>
      </c>
      <c r="O841" s="100">
        <v>1</v>
      </c>
      <c r="T841" s="100">
        <v>6</v>
      </c>
      <c r="Y841" s="100">
        <v>1</v>
      </c>
      <c r="Z841" s="100">
        <v>1</v>
      </c>
      <c r="AG841" s="266"/>
      <c r="AH841" s="114">
        <f t="shared" si="161"/>
        <v>44902</v>
      </c>
      <c r="AI841" s="267">
        <f t="shared" si="162"/>
        <v>39</v>
      </c>
      <c r="AJ841" s="267">
        <f t="shared" si="163"/>
        <v>0</v>
      </c>
      <c r="AK841" s="100">
        <f t="shared" si="164"/>
        <v>9</v>
      </c>
      <c r="AL841" s="267">
        <f t="shared" si="165"/>
        <v>48</v>
      </c>
    </row>
    <row r="842" spans="2:38" s="100" customFormat="1" ht="17.5" customHeight="1" x14ac:dyDescent="0.55000000000000004">
      <c r="B842" s="265">
        <f t="shared" si="159"/>
        <v>49</v>
      </c>
      <c r="C842" s="114">
        <v>44903</v>
      </c>
      <c r="D842" s="100">
        <v>5</v>
      </c>
      <c r="E842" s="100">
        <v>12</v>
      </c>
      <c r="F842" s="100">
        <v>3</v>
      </c>
      <c r="J842" s="265">
        <f t="shared" si="160"/>
        <v>29</v>
      </c>
      <c r="K842" s="100">
        <v>7</v>
      </c>
      <c r="M842" s="100">
        <v>1</v>
      </c>
      <c r="O842" s="100">
        <v>2</v>
      </c>
      <c r="T842" s="100">
        <v>11</v>
      </c>
      <c r="V842" s="100">
        <v>1</v>
      </c>
      <c r="W842" s="100">
        <v>1</v>
      </c>
      <c r="Y842" s="100">
        <v>4</v>
      </c>
      <c r="Z842" s="100">
        <v>1</v>
      </c>
      <c r="AB842" s="100">
        <v>1</v>
      </c>
      <c r="AG842" s="266"/>
      <c r="AH842" s="114">
        <f t="shared" si="161"/>
        <v>44903</v>
      </c>
      <c r="AI842" s="267">
        <f t="shared" si="162"/>
        <v>44</v>
      </c>
      <c r="AJ842" s="267">
        <f t="shared" si="163"/>
        <v>0</v>
      </c>
      <c r="AK842" s="100">
        <f t="shared" si="164"/>
        <v>5</v>
      </c>
      <c r="AL842" s="267">
        <f t="shared" si="165"/>
        <v>49</v>
      </c>
    </row>
    <row r="843" spans="2:38" s="100" customFormat="1" ht="17.5" customHeight="1" x14ac:dyDescent="0.55000000000000004">
      <c r="B843" s="265">
        <f t="shared" si="159"/>
        <v>48</v>
      </c>
      <c r="C843" s="114">
        <v>44904</v>
      </c>
      <c r="D843" s="100">
        <v>3</v>
      </c>
      <c r="E843" s="100">
        <v>10</v>
      </c>
      <c r="F843" s="100">
        <v>3</v>
      </c>
      <c r="H843" s="100">
        <v>1</v>
      </c>
      <c r="I843" s="100">
        <v>6</v>
      </c>
      <c r="J843" s="265">
        <f t="shared" si="160"/>
        <v>25</v>
      </c>
      <c r="K843" s="100">
        <v>4</v>
      </c>
      <c r="M843" s="100">
        <v>6</v>
      </c>
      <c r="N843" s="100">
        <v>1</v>
      </c>
      <c r="O843" s="100">
        <v>1</v>
      </c>
      <c r="T843" s="100">
        <v>1</v>
      </c>
      <c r="Y843" s="100">
        <v>4</v>
      </c>
      <c r="Z843" s="100">
        <v>2</v>
      </c>
      <c r="AB843" s="100">
        <v>2</v>
      </c>
      <c r="AD843" s="100">
        <v>3</v>
      </c>
      <c r="AF843" s="100">
        <v>1</v>
      </c>
      <c r="AG843" s="266"/>
      <c r="AH843" s="114">
        <f t="shared" si="161"/>
        <v>44904</v>
      </c>
      <c r="AI843" s="267">
        <f t="shared" si="162"/>
        <v>44</v>
      </c>
      <c r="AJ843" s="267">
        <f t="shared" si="163"/>
        <v>1</v>
      </c>
      <c r="AK843" s="100">
        <f t="shared" si="164"/>
        <v>3</v>
      </c>
      <c r="AL843" s="267">
        <f t="shared" si="165"/>
        <v>48</v>
      </c>
    </row>
    <row r="844" spans="2:38" s="100" customFormat="1" ht="17.5" customHeight="1" x14ac:dyDescent="0.55000000000000004">
      <c r="B844" s="265">
        <f t="shared" si="159"/>
        <v>68</v>
      </c>
      <c r="C844" s="114">
        <v>44905</v>
      </c>
      <c r="D844" s="100">
        <v>4</v>
      </c>
      <c r="E844" s="100">
        <v>27</v>
      </c>
      <c r="F844" s="100">
        <v>2</v>
      </c>
      <c r="I844" s="100">
        <v>1</v>
      </c>
      <c r="J844" s="265">
        <f t="shared" si="160"/>
        <v>34</v>
      </c>
      <c r="K844" s="100">
        <v>4</v>
      </c>
      <c r="M844" s="100">
        <v>5</v>
      </c>
      <c r="O844" s="100">
        <v>1</v>
      </c>
      <c r="T844" s="100">
        <v>13</v>
      </c>
      <c r="V844" s="100">
        <v>1</v>
      </c>
      <c r="Y844" s="100">
        <v>3</v>
      </c>
      <c r="Z844" s="100">
        <v>3</v>
      </c>
      <c r="AB844" s="100">
        <v>3</v>
      </c>
      <c r="AD844" s="100">
        <v>1</v>
      </c>
      <c r="AG844" s="266"/>
      <c r="AH844" s="114">
        <f t="shared" si="161"/>
        <v>44905</v>
      </c>
      <c r="AI844" s="267">
        <f t="shared" si="162"/>
        <v>64</v>
      </c>
      <c r="AJ844" s="267">
        <f t="shared" si="163"/>
        <v>0</v>
      </c>
      <c r="AK844" s="100">
        <f t="shared" si="164"/>
        <v>4</v>
      </c>
      <c r="AL844" s="267">
        <f t="shared" si="165"/>
        <v>68</v>
      </c>
    </row>
    <row r="845" spans="2:38" s="100" customFormat="1" ht="17.5" customHeight="1" x14ac:dyDescent="0.55000000000000004">
      <c r="B845" s="265">
        <f t="shared" si="159"/>
        <v>69</v>
      </c>
      <c r="C845" s="114">
        <v>44906</v>
      </c>
      <c r="D845" s="100">
        <v>7</v>
      </c>
      <c r="E845" s="100">
        <v>21</v>
      </c>
      <c r="F845" s="100">
        <v>10</v>
      </c>
      <c r="I845" s="100">
        <v>1</v>
      </c>
      <c r="J845" s="265">
        <f t="shared" si="160"/>
        <v>30</v>
      </c>
      <c r="K845" s="100">
        <v>5</v>
      </c>
      <c r="M845" s="100">
        <v>2</v>
      </c>
      <c r="O845" s="100">
        <v>1</v>
      </c>
      <c r="T845" s="100">
        <v>6</v>
      </c>
      <c r="Y845" s="100">
        <v>1</v>
      </c>
      <c r="Z845" s="100">
        <v>10</v>
      </c>
      <c r="AB845" s="100">
        <v>2</v>
      </c>
      <c r="AD845" s="100">
        <v>3</v>
      </c>
      <c r="AG845" s="266"/>
      <c r="AH845" s="114">
        <f t="shared" si="161"/>
        <v>44906</v>
      </c>
      <c r="AI845" s="267">
        <f t="shared" si="162"/>
        <v>62</v>
      </c>
      <c r="AJ845" s="267">
        <f t="shared" si="163"/>
        <v>0</v>
      </c>
      <c r="AK845" s="100">
        <f t="shared" si="164"/>
        <v>7</v>
      </c>
      <c r="AL845" s="267">
        <f t="shared" si="165"/>
        <v>69</v>
      </c>
    </row>
    <row r="846" spans="2:38" s="100" customFormat="1" ht="17.5" customHeight="1" x14ac:dyDescent="0.55000000000000004">
      <c r="B846" s="265">
        <f t="shared" si="159"/>
        <v>45</v>
      </c>
      <c r="C846" s="114">
        <v>44907</v>
      </c>
      <c r="D846" s="100">
        <v>8</v>
      </c>
      <c r="E846" s="100">
        <v>22</v>
      </c>
      <c r="I846" s="100">
        <v>1</v>
      </c>
      <c r="J846" s="265">
        <f t="shared" si="160"/>
        <v>14</v>
      </c>
      <c r="K846" s="100">
        <v>8</v>
      </c>
      <c r="O846" s="100">
        <v>1</v>
      </c>
      <c r="T846" s="100">
        <v>1</v>
      </c>
      <c r="AB846" s="100">
        <v>1</v>
      </c>
      <c r="AD846" s="100">
        <v>1</v>
      </c>
      <c r="AF846" s="100">
        <v>2</v>
      </c>
      <c r="AG846" s="266"/>
      <c r="AH846" s="114">
        <f t="shared" si="161"/>
        <v>44907</v>
      </c>
      <c r="AI846" s="267">
        <f t="shared" si="162"/>
        <v>37</v>
      </c>
      <c r="AJ846" s="267">
        <f t="shared" si="163"/>
        <v>0</v>
      </c>
      <c r="AK846" s="100">
        <f t="shared" si="164"/>
        <v>8</v>
      </c>
      <c r="AL846" s="267">
        <f t="shared" si="165"/>
        <v>45</v>
      </c>
    </row>
    <row r="847" spans="2:38" s="100" customFormat="1" ht="17.5" customHeight="1" x14ac:dyDescent="0.55000000000000004">
      <c r="B847" s="265">
        <f t="shared" si="159"/>
        <v>42</v>
      </c>
      <c r="C847" s="114">
        <v>44908</v>
      </c>
      <c r="D847" s="100">
        <v>4</v>
      </c>
      <c r="E847" s="100">
        <v>5</v>
      </c>
      <c r="F847" s="100">
        <v>3</v>
      </c>
      <c r="I847" s="100">
        <v>8</v>
      </c>
      <c r="J847" s="265">
        <f t="shared" si="160"/>
        <v>22</v>
      </c>
      <c r="K847" s="100">
        <v>6</v>
      </c>
      <c r="O847" s="100">
        <v>4</v>
      </c>
      <c r="S847" s="100">
        <v>1</v>
      </c>
      <c r="V847" s="100">
        <v>1</v>
      </c>
      <c r="Z847" s="100">
        <v>2</v>
      </c>
      <c r="AB847" s="100">
        <v>8</v>
      </c>
      <c r="AG847" s="266"/>
      <c r="AH847" s="114">
        <f t="shared" si="161"/>
        <v>44908</v>
      </c>
      <c r="AI847" s="267">
        <f t="shared" si="162"/>
        <v>38</v>
      </c>
      <c r="AJ847" s="267">
        <f t="shared" si="163"/>
        <v>0</v>
      </c>
      <c r="AK847" s="100">
        <f t="shared" si="164"/>
        <v>4</v>
      </c>
      <c r="AL847" s="267">
        <f t="shared" si="165"/>
        <v>42</v>
      </c>
    </row>
    <row r="848" spans="2:38" s="100" customFormat="1" ht="17.5" customHeight="1" x14ac:dyDescent="0.55000000000000004">
      <c r="B848" s="265">
        <f t="shared" si="159"/>
        <v>56</v>
      </c>
      <c r="C848" s="114">
        <v>44909</v>
      </c>
      <c r="D848" s="100">
        <v>3</v>
      </c>
      <c r="E848" s="100">
        <v>17</v>
      </c>
      <c r="F848" s="100">
        <v>6</v>
      </c>
      <c r="J848" s="265">
        <f t="shared" si="160"/>
        <v>30</v>
      </c>
      <c r="K848" s="100">
        <v>15</v>
      </c>
      <c r="O848" s="100">
        <v>2</v>
      </c>
      <c r="S848" s="100">
        <v>2</v>
      </c>
      <c r="W848" s="100">
        <v>1</v>
      </c>
      <c r="Y848" s="100">
        <v>2</v>
      </c>
      <c r="Z848" s="100">
        <v>5</v>
      </c>
      <c r="AB848" s="100">
        <v>2</v>
      </c>
      <c r="AD848" s="100">
        <v>1</v>
      </c>
      <c r="AG848" s="266"/>
      <c r="AH848" s="114">
        <f t="shared" si="161"/>
        <v>44909</v>
      </c>
      <c r="AI848" s="267">
        <f t="shared" si="162"/>
        <v>53</v>
      </c>
      <c r="AJ848" s="267">
        <f t="shared" si="163"/>
        <v>0</v>
      </c>
      <c r="AK848" s="100">
        <f t="shared" si="164"/>
        <v>3</v>
      </c>
      <c r="AL848" s="267">
        <f t="shared" si="165"/>
        <v>56</v>
      </c>
    </row>
    <row r="849" spans="2:38" s="100" customFormat="1" ht="17.5" customHeight="1" x14ac:dyDescent="0.55000000000000004">
      <c r="B849" s="265">
        <f t="shared" si="159"/>
        <v>66</v>
      </c>
      <c r="C849" s="114">
        <v>44910</v>
      </c>
      <c r="D849" s="100">
        <v>6</v>
      </c>
      <c r="E849" s="100">
        <v>17</v>
      </c>
      <c r="F849" s="100">
        <v>11</v>
      </c>
      <c r="H849" s="100">
        <v>2</v>
      </c>
      <c r="I849" s="100">
        <v>1</v>
      </c>
      <c r="J849" s="265">
        <f t="shared" si="160"/>
        <v>29</v>
      </c>
      <c r="K849" s="100">
        <v>14</v>
      </c>
      <c r="S849" s="100">
        <v>6</v>
      </c>
      <c r="Y849" s="100">
        <v>1</v>
      </c>
      <c r="Z849" s="100">
        <v>2</v>
      </c>
      <c r="AB849" s="100">
        <v>3</v>
      </c>
      <c r="AD849" s="100">
        <v>2</v>
      </c>
      <c r="AF849" s="100">
        <v>1</v>
      </c>
      <c r="AG849" s="266"/>
      <c r="AH849" s="114">
        <f t="shared" si="161"/>
        <v>44910</v>
      </c>
      <c r="AI849" s="267">
        <f t="shared" si="162"/>
        <v>58</v>
      </c>
      <c r="AJ849" s="267">
        <f t="shared" si="163"/>
        <v>2</v>
      </c>
      <c r="AK849" s="100">
        <f t="shared" si="164"/>
        <v>6</v>
      </c>
      <c r="AL849" s="267">
        <f t="shared" si="165"/>
        <v>66</v>
      </c>
    </row>
    <row r="850" spans="2:38" s="100" customFormat="1" ht="17.5" customHeight="1" x14ac:dyDescent="0.55000000000000004">
      <c r="B850" s="265">
        <f t="shared" si="159"/>
        <v>57</v>
      </c>
      <c r="C850" s="114">
        <v>44911</v>
      </c>
      <c r="D850" s="100">
        <v>5</v>
      </c>
      <c r="E850" s="100">
        <v>13</v>
      </c>
      <c r="F850" s="100">
        <v>6</v>
      </c>
      <c r="I850" s="100">
        <v>4</v>
      </c>
      <c r="J850" s="265">
        <f t="shared" si="160"/>
        <v>29</v>
      </c>
      <c r="K850" s="100">
        <v>9</v>
      </c>
      <c r="O850" s="100">
        <v>3</v>
      </c>
      <c r="S850" s="100">
        <v>1</v>
      </c>
      <c r="Y850" s="100">
        <v>7</v>
      </c>
      <c r="Z850" s="100">
        <v>5</v>
      </c>
      <c r="AB850" s="100">
        <v>4</v>
      </c>
      <c r="AG850" s="266"/>
      <c r="AH850" s="114">
        <f t="shared" si="161"/>
        <v>44911</v>
      </c>
      <c r="AI850" s="267">
        <f t="shared" si="162"/>
        <v>52</v>
      </c>
      <c r="AJ850" s="267">
        <f t="shared" si="163"/>
        <v>0</v>
      </c>
      <c r="AK850" s="100">
        <f t="shared" si="164"/>
        <v>5</v>
      </c>
      <c r="AL850" s="267">
        <f t="shared" si="165"/>
        <v>57</v>
      </c>
    </row>
    <row r="851" spans="2:38" s="100" customFormat="1" ht="17.5" customHeight="1" x14ac:dyDescent="0.55000000000000004">
      <c r="B851" s="265">
        <f t="shared" si="159"/>
        <v>69</v>
      </c>
      <c r="C851" s="114">
        <v>44912</v>
      </c>
      <c r="D851" s="100">
        <v>7</v>
      </c>
      <c r="E851" s="100">
        <v>17</v>
      </c>
      <c r="F851" s="100">
        <v>18</v>
      </c>
      <c r="I851" s="100">
        <v>5</v>
      </c>
      <c r="J851" s="265">
        <f t="shared" si="160"/>
        <v>22</v>
      </c>
      <c r="K851" s="100">
        <v>9</v>
      </c>
      <c r="M851" s="100">
        <v>1</v>
      </c>
      <c r="S851" s="100">
        <v>1</v>
      </c>
      <c r="Y851" s="100">
        <v>10</v>
      </c>
      <c r="AD851" s="100">
        <v>1</v>
      </c>
      <c r="AG851" s="266"/>
      <c r="AH851" s="114">
        <f t="shared" si="161"/>
        <v>44912</v>
      </c>
      <c r="AI851" s="267">
        <f t="shared" si="162"/>
        <v>62</v>
      </c>
      <c r="AJ851" s="267">
        <f t="shared" si="163"/>
        <v>0</v>
      </c>
      <c r="AK851" s="100">
        <f t="shared" si="164"/>
        <v>7</v>
      </c>
      <c r="AL851" s="267">
        <f t="shared" si="165"/>
        <v>69</v>
      </c>
    </row>
    <row r="852" spans="2:38" s="100" customFormat="1" ht="17.5" customHeight="1" x14ac:dyDescent="0.55000000000000004">
      <c r="B852" s="265">
        <f t="shared" si="159"/>
        <v>77</v>
      </c>
      <c r="C852" s="114">
        <v>44913</v>
      </c>
      <c r="D852" s="100">
        <v>2</v>
      </c>
      <c r="E852" s="100">
        <v>31</v>
      </c>
      <c r="F852" s="100">
        <v>14</v>
      </c>
      <c r="I852" s="100">
        <v>2</v>
      </c>
      <c r="J852" s="265">
        <f t="shared" si="160"/>
        <v>28</v>
      </c>
      <c r="K852" s="100">
        <v>7</v>
      </c>
      <c r="N852" s="100">
        <v>1</v>
      </c>
      <c r="O852" s="100">
        <v>1</v>
      </c>
      <c r="S852" s="100">
        <v>5</v>
      </c>
      <c r="Y852" s="100">
        <v>3</v>
      </c>
      <c r="Z852" s="100">
        <v>4</v>
      </c>
      <c r="AB852" s="100">
        <v>6</v>
      </c>
      <c r="AD852" s="100">
        <v>1</v>
      </c>
      <c r="AG852" s="266"/>
      <c r="AH852" s="114">
        <f t="shared" si="161"/>
        <v>44913</v>
      </c>
      <c r="AI852" s="267">
        <f t="shared" si="162"/>
        <v>75</v>
      </c>
      <c r="AJ852" s="267">
        <f t="shared" si="163"/>
        <v>0</v>
      </c>
      <c r="AK852" s="100">
        <f t="shared" si="164"/>
        <v>2</v>
      </c>
      <c r="AL852" s="267">
        <f t="shared" si="165"/>
        <v>77</v>
      </c>
    </row>
    <row r="853" spans="2:38" s="100" customFormat="1" ht="17.5" customHeight="1" x14ac:dyDescent="0.55000000000000004">
      <c r="B853" s="265">
        <f t="shared" si="159"/>
        <v>66</v>
      </c>
      <c r="C853" s="114">
        <v>44914</v>
      </c>
      <c r="D853" s="100">
        <v>5</v>
      </c>
      <c r="E853" s="100">
        <v>36</v>
      </c>
      <c r="F853" s="100">
        <v>10</v>
      </c>
      <c r="J853" s="265">
        <f t="shared" si="160"/>
        <v>15</v>
      </c>
      <c r="K853" s="100">
        <v>5</v>
      </c>
      <c r="O853" s="100">
        <v>1</v>
      </c>
      <c r="S853" s="100">
        <v>1</v>
      </c>
      <c r="Y853" s="100">
        <v>2</v>
      </c>
      <c r="Z853" s="100">
        <v>3</v>
      </c>
      <c r="AB853" s="100">
        <v>2</v>
      </c>
      <c r="AD853" s="100">
        <v>1</v>
      </c>
      <c r="AG853" s="266"/>
      <c r="AH853" s="114">
        <f t="shared" si="161"/>
        <v>44914</v>
      </c>
      <c r="AI853" s="267">
        <f t="shared" si="162"/>
        <v>61</v>
      </c>
      <c r="AJ853" s="267">
        <f t="shared" si="163"/>
        <v>0</v>
      </c>
      <c r="AK853" s="100">
        <f t="shared" si="164"/>
        <v>5</v>
      </c>
      <c r="AL853" s="267">
        <f t="shared" si="165"/>
        <v>66</v>
      </c>
    </row>
    <row r="854" spans="2:38" s="100" customFormat="1" ht="17.5" customHeight="1" x14ac:dyDescent="0.55000000000000004">
      <c r="B854" s="265">
        <f t="shared" si="159"/>
        <v>52</v>
      </c>
      <c r="C854" s="114">
        <v>44915</v>
      </c>
      <c r="D854" s="100">
        <v>4</v>
      </c>
      <c r="E854" s="100">
        <v>18</v>
      </c>
      <c r="F854" s="100">
        <v>17</v>
      </c>
      <c r="J854" s="265">
        <f t="shared" si="160"/>
        <v>13</v>
      </c>
      <c r="M854" s="100">
        <v>1</v>
      </c>
      <c r="N854" s="100">
        <v>1</v>
      </c>
      <c r="S854" s="100">
        <v>4</v>
      </c>
      <c r="Y854" s="100">
        <v>3</v>
      </c>
      <c r="AB854" s="100">
        <v>4</v>
      </c>
      <c r="AG854" s="266"/>
      <c r="AH854" s="114">
        <f t="shared" si="161"/>
        <v>44915</v>
      </c>
      <c r="AI854" s="267">
        <f t="shared" si="162"/>
        <v>48</v>
      </c>
      <c r="AJ854" s="267">
        <f t="shared" si="163"/>
        <v>0</v>
      </c>
      <c r="AK854" s="100">
        <f t="shared" si="164"/>
        <v>4</v>
      </c>
      <c r="AL854" s="267">
        <f t="shared" si="165"/>
        <v>52</v>
      </c>
    </row>
    <row r="855" spans="2:38" s="100" customFormat="1" ht="17.5" customHeight="1" x14ac:dyDescent="0.55000000000000004">
      <c r="B855" s="265">
        <f t="shared" si="159"/>
        <v>64</v>
      </c>
      <c r="C855" s="114">
        <v>44916</v>
      </c>
      <c r="D855" s="100">
        <v>2</v>
      </c>
      <c r="E855" s="100">
        <v>47</v>
      </c>
      <c r="F855" s="100">
        <v>7</v>
      </c>
      <c r="J855" s="265">
        <f t="shared" si="160"/>
        <v>8</v>
      </c>
      <c r="S855" s="100">
        <v>1</v>
      </c>
      <c r="Y855" s="100">
        <v>2</v>
      </c>
      <c r="AB855" s="100">
        <v>5</v>
      </c>
      <c r="AG855" s="266"/>
      <c r="AH855" s="114">
        <f t="shared" si="161"/>
        <v>44916</v>
      </c>
      <c r="AI855" s="267">
        <f t="shared" si="162"/>
        <v>62</v>
      </c>
      <c r="AJ855" s="267">
        <f t="shared" si="163"/>
        <v>0</v>
      </c>
      <c r="AK855" s="100">
        <f t="shared" si="164"/>
        <v>2</v>
      </c>
      <c r="AL855" s="267">
        <f t="shared" si="165"/>
        <v>64</v>
      </c>
    </row>
    <row r="856" spans="2:38" s="100" customFormat="1" ht="17.5" customHeight="1" x14ac:dyDescent="0.55000000000000004">
      <c r="B856" s="265">
        <f t="shared" si="159"/>
        <v>65</v>
      </c>
      <c r="C856" s="114">
        <v>44917</v>
      </c>
      <c r="D856" s="100">
        <v>8</v>
      </c>
      <c r="E856" s="100">
        <v>41</v>
      </c>
      <c r="F856" s="100">
        <v>1</v>
      </c>
      <c r="H856" s="100">
        <v>1</v>
      </c>
      <c r="J856" s="265">
        <f t="shared" si="160"/>
        <v>14</v>
      </c>
      <c r="K856" s="100">
        <v>3</v>
      </c>
      <c r="N856" s="100">
        <v>2</v>
      </c>
      <c r="S856" s="100">
        <v>2</v>
      </c>
      <c r="Y856" s="100">
        <v>2</v>
      </c>
      <c r="Z856" s="100">
        <v>3</v>
      </c>
      <c r="AB856" s="100">
        <v>1</v>
      </c>
      <c r="AD856" s="100">
        <v>1</v>
      </c>
      <c r="AG856" s="266"/>
      <c r="AH856" s="114">
        <f t="shared" si="161"/>
        <v>44917</v>
      </c>
      <c r="AI856" s="267">
        <f t="shared" si="162"/>
        <v>56</v>
      </c>
      <c r="AJ856" s="267">
        <f t="shared" si="163"/>
        <v>1</v>
      </c>
      <c r="AK856" s="100">
        <f t="shared" si="164"/>
        <v>8</v>
      </c>
      <c r="AL856" s="267">
        <f t="shared" si="165"/>
        <v>65</v>
      </c>
    </row>
    <row r="857" spans="2:38" s="100" customFormat="1" ht="17.5" customHeight="1" x14ac:dyDescent="0.55000000000000004">
      <c r="B857" s="265">
        <f t="shared" si="159"/>
        <v>25</v>
      </c>
      <c r="C857" s="114">
        <v>44918</v>
      </c>
      <c r="D857" s="100">
        <v>7</v>
      </c>
      <c r="E857" s="100">
        <v>6</v>
      </c>
      <c r="F857" s="100">
        <v>3</v>
      </c>
      <c r="J857" s="265">
        <f t="shared" si="160"/>
        <v>9</v>
      </c>
      <c r="K857" s="100">
        <v>4</v>
      </c>
      <c r="S857" s="100">
        <v>4</v>
      </c>
      <c r="Y857" s="100">
        <v>1</v>
      </c>
      <c r="AG857" s="266"/>
      <c r="AH857" s="114">
        <f t="shared" si="161"/>
        <v>44918</v>
      </c>
      <c r="AI857" s="267">
        <f t="shared" si="162"/>
        <v>18</v>
      </c>
      <c r="AJ857" s="267">
        <f t="shared" si="163"/>
        <v>0</v>
      </c>
      <c r="AK857" s="100">
        <f t="shared" si="164"/>
        <v>7</v>
      </c>
      <c r="AL857" s="267">
        <f t="shared" si="165"/>
        <v>25</v>
      </c>
    </row>
    <row r="858" spans="2:38" s="100" customFormat="1" ht="17.5" customHeight="1" x14ac:dyDescent="0.55000000000000004">
      <c r="B858" s="265">
        <f t="shared" si="159"/>
        <v>43</v>
      </c>
      <c r="C858" s="114">
        <v>44919</v>
      </c>
      <c r="D858" s="100">
        <v>6</v>
      </c>
      <c r="E858" s="100">
        <v>11</v>
      </c>
      <c r="F858" s="100">
        <v>5</v>
      </c>
      <c r="H858" s="100">
        <v>5</v>
      </c>
      <c r="J858" s="265">
        <f t="shared" si="160"/>
        <v>16</v>
      </c>
      <c r="K858" s="100">
        <v>2</v>
      </c>
      <c r="O858" s="100">
        <v>2</v>
      </c>
      <c r="S858" s="100">
        <v>8</v>
      </c>
      <c r="Y858" s="100">
        <v>2</v>
      </c>
      <c r="AB858" s="100">
        <v>1</v>
      </c>
      <c r="AF858" s="100">
        <v>1</v>
      </c>
      <c r="AG858" s="266"/>
      <c r="AH858" s="114">
        <f t="shared" si="161"/>
        <v>44919</v>
      </c>
      <c r="AI858" s="267">
        <f t="shared" si="162"/>
        <v>32</v>
      </c>
      <c r="AJ858" s="267">
        <f t="shared" si="163"/>
        <v>5</v>
      </c>
      <c r="AK858" s="100">
        <f t="shared" si="164"/>
        <v>6</v>
      </c>
      <c r="AL858" s="267">
        <f t="shared" si="165"/>
        <v>43</v>
      </c>
    </row>
    <row r="859" spans="2:38" s="100" customFormat="1" ht="17.5" customHeight="1" x14ac:dyDescent="0.55000000000000004">
      <c r="B859" s="265">
        <f t="shared" si="159"/>
        <v>31</v>
      </c>
      <c r="C859" s="114">
        <v>44920</v>
      </c>
      <c r="D859" s="100">
        <v>9</v>
      </c>
      <c r="E859" s="100">
        <v>5</v>
      </c>
      <c r="F859" s="100">
        <v>1</v>
      </c>
      <c r="J859" s="265">
        <f t="shared" si="160"/>
        <v>16</v>
      </c>
      <c r="K859" s="100">
        <v>2</v>
      </c>
      <c r="N859" s="100">
        <v>2</v>
      </c>
      <c r="R859" s="100">
        <v>1</v>
      </c>
      <c r="S859" s="100">
        <v>3</v>
      </c>
      <c r="Y859" s="100">
        <v>1</v>
      </c>
      <c r="AB859" s="100">
        <v>4</v>
      </c>
      <c r="AD859" s="100">
        <v>3</v>
      </c>
      <c r="AG859" s="266"/>
      <c r="AH859" s="114">
        <f t="shared" si="161"/>
        <v>44920</v>
      </c>
      <c r="AI859" s="267">
        <f t="shared" si="162"/>
        <v>22</v>
      </c>
      <c r="AJ859" s="267">
        <f t="shared" si="163"/>
        <v>0</v>
      </c>
      <c r="AK859" s="100">
        <f t="shared" si="164"/>
        <v>9</v>
      </c>
      <c r="AL859" s="267">
        <f t="shared" si="165"/>
        <v>31</v>
      </c>
    </row>
    <row r="860" spans="2:38" s="100" customFormat="1" ht="17.5" customHeight="1" x14ac:dyDescent="0.55000000000000004">
      <c r="B860" s="265">
        <f t="shared" si="159"/>
        <v>48</v>
      </c>
      <c r="C860" s="114">
        <v>44921</v>
      </c>
      <c r="D860" s="100">
        <v>4</v>
      </c>
      <c r="E860" s="100">
        <v>22</v>
      </c>
      <c r="F860" s="100">
        <v>4</v>
      </c>
      <c r="J860" s="265">
        <f t="shared" si="160"/>
        <v>18</v>
      </c>
      <c r="K860" s="100">
        <v>2</v>
      </c>
      <c r="S860" s="100">
        <v>13</v>
      </c>
      <c r="Y860" s="100">
        <v>1</v>
      </c>
      <c r="AF860" s="100">
        <v>2</v>
      </c>
      <c r="AG860" s="266"/>
      <c r="AH860" s="114">
        <f t="shared" si="161"/>
        <v>44921</v>
      </c>
      <c r="AI860" s="267">
        <f t="shared" si="162"/>
        <v>44</v>
      </c>
      <c r="AJ860" s="267">
        <f t="shared" si="163"/>
        <v>0</v>
      </c>
      <c r="AK860" s="100">
        <f t="shared" si="164"/>
        <v>4</v>
      </c>
      <c r="AL860" s="267">
        <f t="shared" si="165"/>
        <v>48</v>
      </c>
    </row>
    <row r="861" spans="2:38" s="100" customFormat="1" ht="17.5" customHeight="1" x14ac:dyDescent="0.55000000000000004">
      <c r="B861" s="265">
        <f t="shared" si="159"/>
        <v>95</v>
      </c>
      <c r="C861" s="114">
        <v>44922</v>
      </c>
      <c r="D861" s="100">
        <v>4</v>
      </c>
      <c r="E861" s="100">
        <v>82</v>
      </c>
      <c r="F861" s="100">
        <v>1</v>
      </c>
      <c r="J861" s="265">
        <f t="shared" si="160"/>
        <v>8</v>
      </c>
      <c r="K861" s="100">
        <v>2</v>
      </c>
      <c r="N861" s="100">
        <v>1</v>
      </c>
      <c r="O861" s="100">
        <v>2</v>
      </c>
      <c r="S861" s="100">
        <v>2</v>
      </c>
      <c r="Z861" s="100">
        <v>1</v>
      </c>
      <c r="AG861" s="266"/>
      <c r="AH861" s="114">
        <f t="shared" si="161"/>
        <v>44922</v>
      </c>
      <c r="AI861" s="267">
        <f t="shared" si="162"/>
        <v>91</v>
      </c>
      <c r="AJ861" s="267">
        <f t="shared" si="163"/>
        <v>0</v>
      </c>
      <c r="AK861" s="100">
        <f t="shared" si="164"/>
        <v>4</v>
      </c>
      <c r="AL861" s="267">
        <f t="shared" si="165"/>
        <v>95</v>
      </c>
    </row>
    <row r="862" spans="2:38" s="100" customFormat="1" ht="17.5" customHeight="1" x14ac:dyDescent="0.55000000000000004">
      <c r="B862" s="265"/>
      <c r="C862" s="114"/>
      <c r="J862" s="265"/>
      <c r="AG862" s="266"/>
      <c r="AH862" s="114"/>
      <c r="AI862" s="267"/>
      <c r="AJ862" s="267"/>
      <c r="AL862" s="267"/>
    </row>
    <row r="863" spans="2:38" s="100" customFormat="1" ht="17.5" customHeight="1" x14ac:dyDescent="0.55000000000000004">
      <c r="B863" s="265"/>
      <c r="C863" s="114"/>
      <c r="J863" s="265"/>
      <c r="AG863" s="266"/>
      <c r="AH863" s="114"/>
      <c r="AI863" s="267"/>
      <c r="AJ863" s="267"/>
      <c r="AL863" s="267"/>
    </row>
    <row r="864" spans="2:38" ht="17.5" customHeight="1" x14ac:dyDescent="0.55000000000000004">
      <c r="B864" s="242"/>
      <c r="C864" s="1"/>
      <c r="E864" s="258"/>
      <c r="J864" s="242"/>
      <c r="AH864" s="1"/>
      <c r="AI864" s="243"/>
      <c r="AJ864" s="243"/>
    </row>
    <row r="865" spans="2:39" x14ac:dyDescent="0.55000000000000004">
      <c r="B865" s="219"/>
      <c r="C865" s="1"/>
      <c r="AH865" s="249">
        <v>1</v>
      </c>
    </row>
    <row r="866" spans="2:39" s="241" customFormat="1" ht="5" customHeight="1" x14ac:dyDescent="0.55000000000000004">
      <c r="B866" s="240"/>
      <c r="C866" s="239"/>
      <c r="AG866" s="4"/>
    </row>
    <row r="867" spans="2:39" ht="5.5" customHeight="1" x14ac:dyDescent="0.55000000000000004">
      <c r="B867" s="4"/>
      <c r="C867" s="1"/>
    </row>
    <row r="868" spans="2:39" x14ac:dyDescent="0.55000000000000004">
      <c r="B868">
        <f>SUM(B2:B867)</f>
        <v>26786</v>
      </c>
      <c r="C868" s="1" t="s">
        <v>348</v>
      </c>
      <c r="D868" s="26">
        <f t="shared" ref="D868:J868" si="166">SUM(D2:D867)</f>
        <v>5331</v>
      </c>
      <c r="E868" s="26">
        <f t="shared" si="166"/>
        <v>6611</v>
      </c>
      <c r="F868" s="26">
        <f t="shared" si="166"/>
        <v>1998</v>
      </c>
      <c r="G868">
        <f t="shared" si="166"/>
        <v>1030</v>
      </c>
      <c r="H868">
        <f t="shared" si="166"/>
        <v>1784</v>
      </c>
      <c r="I868" s="26">
        <f t="shared" si="166"/>
        <v>3014</v>
      </c>
      <c r="J868" s="26">
        <f t="shared" si="166"/>
        <v>7018</v>
      </c>
      <c r="K868">
        <f t="shared" ref="K868:AF868" si="167">SUM(K2:K867)</f>
        <v>1441</v>
      </c>
      <c r="L868">
        <f t="shared" si="167"/>
        <v>16</v>
      </c>
      <c r="M868">
        <f t="shared" si="167"/>
        <v>238</v>
      </c>
      <c r="N868">
        <f t="shared" si="167"/>
        <v>126</v>
      </c>
      <c r="O868" s="26">
        <f t="shared" si="167"/>
        <v>548</v>
      </c>
      <c r="P868">
        <f t="shared" si="167"/>
        <v>22</v>
      </c>
      <c r="Q868">
        <f t="shared" si="167"/>
        <v>26</v>
      </c>
      <c r="R868">
        <f t="shared" si="167"/>
        <v>225</v>
      </c>
      <c r="S868">
        <f t="shared" si="167"/>
        <v>208</v>
      </c>
      <c r="T868">
        <f t="shared" si="167"/>
        <v>198</v>
      </c>
      <c r="U868">
        <f t="shared" si="167"/>
        <v>167</v>
      </c>
      <c r="V868">
        <f t="shared" si="167"/>
        <v>524</v>
      </c>
      <c r="W868">
        <f t="shared" si="167"/>
        <v>45</v>
      </c>
      <c r="X868">
        <f t="shared" si="167"/>
        <v>76</v>
      </c>
      <c r="Y868">
        <f t="shared" si="167"/>
        <v>367</v>
      </c>
      <c r="Z868">
        <f t="shared" si="167"/>
        <v>429</v>
      </c>
      <c r="AA868">
        <f t="shared" si="167"/>
        <v>1</v>
      </c>
      <c r="AB868">
        <f t="shared" si="167"/>
        <v>662</v>
      </c>
      <c r="AC868">
        <f t="shared" si="167"/>
        <v>76</v>
      </c>
      <c r="AD868">
        <f t="shared" si="167"/>
        <v>925</v>
      </c>
      <c r="AF868">
        <f t="shared" si="167"/>
        <v>690</v>
      </c>
      <c r="AM868" s="243"/>
    </row>
    <row r="869" spans="2:39" x14ac:dyDescent="0.55000000000000004">
      <c r="C869" s="1"/>
    </row>
    <row r="870" spans="2:39" ht="5" customHeight="1" x14ac:dyDescent="0.55000000000000004">
      <c r="C870" s="1"/>
    </row>
    <row r="873" spans="2:39" x14ac:dyDescent="0.55000000000000004">
      <c r="B873" s="219"/>
      <c r="K87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35" zoomScale="55" zoomScaleNormal="55" workbookViewId="0">
      <selection activeCell="J130" sqref="J130"/>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10"/>
  <sheetViews>
    <sheetView tabSelected="1" topLeftCell="A2" workbookViewId="0">
      <pane xSplit="2" ySplit="2" topLeftCell="C898" activePane="bottomRight" state="frozen"/>
      <selection activeCell="O24" sqref="O24"/>
      <selection pane="topRight" activeCell="O24" sqref="O24"/>
      <selection pane="bottomLeft" activeCell="O24" sqref="O24"/>
      <selection pane="bottomRight" activeCell="G903" sqref="G90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03" si="345">+A804+1</f>
        <v>807</v>
      </c>
      <c r="B805" s="228"/>
      <c r="C805" s="44"/>
      <c r="D805" t="s">
        <v>333</v>
      </c>
      <c r="E805">
        <v>24</v>
      </c>
      <c r="F805">
        <f t="shared" ref="F805:F903"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K903" si="390">+K872+J874</f>
        <v>977</v>
      </c>
      <c r="L874" s="232">
        <f t="shared" ref="L874:L903" si="391">+L872+J874</f>
        <v>78</v>
      </c>
      <c r="M874" s="4"/>
      <c r="N874" s="232">
        <f t="shared" ref="N874:N903" si="392">+N872+M874</f>
        <v>3</v>
      </c>
      <c r="O874" s="273">
        <v>991</v>
      </c>
      <c r="P874" s="119"/>
      <c r="Q874" s="5"/>
      <c r="R874" s="248">
        <f t="shared" ref="R874:R903" si="393">+R872+Q874</f>
        <v>352</v>
      </c>
      <c r="S874" s="218">
        <f t="shared" ref="S874:S903" si="394">+S872+Q874</f>
        <v>591</v>
      </c>
      <c r="T874" s="233">
        <f t="shared" ref="T874:T903" si="395">+T872+O874-P874-Q874</f>
        <v>16049</v>
      </c>
      <c r="U874" s="250">
        <f t="shared" ref="U874:U903" si="396">+G874</f>
        <v>44893</v>
      </c>
      <c r="V874" s="4">
        <f t="shared" ref="V874:V903" si="397">+H874</f>
        <v>23</v>
      </c>
      <c r="W874" s="26">
        <f t="shared" ref="W874:W903" si="398">+I874</f>
        <v>2476</v>
      </c>
      <c r="X874" s="233">
        <f t="shared" ref="X874:X903" si="399">+X872+V874-J874</f>
        <v>857</v>
      </c>
      <c r="Y874" s="4">
        <f t="shared" ref="Y874:Y903" si="400">+O874</f>
        <v>991</v>
      </c>
      <c r="Z874" s="230">
        <f t="shared" ref="Z874:Z903"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si="390"/>
        <v>977</v>
      </c>
      <c r="L875" s="232">
        <f t="shared" si="391"/>
        <v>78</v>
      </c>
      <c r="M875" s="4"/>
      <c r="N875" s="232">
        <f t="shared" si="392"/>
        <v>3</v>
      </c>
      <c r="O875" s="273">
        <v>996</v>
      </c>
      <c r="P875" s="119"/>
      <c r="Q875" s="5"/>
      <c r="R875" s="248">
        <f t="shared" si="393"/>
        <v>352</v>
      </c>
      <c r="S875" s="218">
        <f t="shared" si="394"/>
        <v>591</v>
      </c>
      <c r="T875" s="233">
        <f t="shared" si="395"/>
        <v>16709</v>
      </c>
      <c r="U875" s="250">
        <f t="shared" si="396"/>
        <v>44894</v>
      </c>
      <c r="V875" s="4">
        <f t="shared" si="397"/>
        <v>23</v>
      </c>
      <c r="W875" s="26">
        <f t="shared" si="398"/>
        <v>2499</v>
      </c>
      <c r="X875" s="233">
        <f t="shared" si="399"/>
        <v>844</v>
      </c>
      <c r="Y875" s="4">
        <f t="shared" si="400"/>
        <v>996</v>
      </c>
      <c r="Z875" s="230">
        <f t="shared" si="401"/>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si="390"/>
        <v>977</v>
      </c>
      <c r="L876" s="232">
        <f t="shared" si="391"/>
        <v>78</v>
      </c>
      <c r="M876" s="4"/>
      <c r="N876" s="232">
        <f t="shared" si="392"/>
        <v>3</v>
      </c>
      <c r="O876" s="273">
        <v>968</v>
      </c>
      <c r="P876" s="119"/>
      <c r="Q876" s="5"/>
      <c r="R876" s="248">
        <f t="shared" si="393"/>
        <v>352</v>
      </c>
      <c r="S876" s="218">
        <f t="shared" si="394"/>
        <v>591</v>
      </c>
      <c r="T876" s="233">
        <f t="shared" si="395"/>
        <v>17017</v>
      </c>
      <c r="U876" s="250">
        <f t="shared" si="396"/>
        <v>44895</v>
      </c>
      <c r="V876" s="4">
        <f t="shared" si="397"/>
        <v>21</v>
      </c>
      <c r="W876" s="26">
        <f t="shared" si="398"/>
        <v>2520</v>
      </c>
      <c r="X876" s="233">
        <f t="shared" si="399"/>
        <v>878</v>
      </c>
      <c r="Y876" s="4">
        <f t="shared" si="400"/>
        <v>968</v>
      </c>
      <c r="Z876" s="230">
        <f t="shared" si="401"/>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si="390"/>
        <v>977</v>
      </c>
      <c r="L877" s="232">
        <f t="shared" si="391"/>
        <v>78</v>
      </c>
      <c r="M877" s="4"/>
      <c r="N877" s="232">
        <f t="shared" si="392"/>
        <v>3</v>
      </c>
      <c r="O877" s="273">
        <v>812</v>
      </c>
      <c r="P877" s="119"/>
      <c r="Q877" s="5"/>
      <c r="R877" s="248">
        <f t="shared" si="393"/>
        <v>352</v>
      </c>
      <c r="S877" s="218">
        <f t="shared" si="394"/>
        <v>591</v>
      </c>
      <c r="T877" s="233">
        <f t="shared" si="395"/>
        <v>17521</v>
      </c>
      <c r="U877" s="250">
        <f t="shared" si="396"/>
        <v>44896</v>
      </c>
      <c r="V877" s="4">
        <f t="shared" si="397"/>
        <v>11</v>
      </c>
      <c r="W877" s="26">
        <f t="shared" si="398"/>
        <v>2531</v>
      </c>
      <c r="X877" s="233">
        <f t="shared" si="399"/>
        <v>855</v>
      </c>
      <c r="Y877" s="4">
        <f t="shared" si="400"/>
        <v>812</v>
      </c>
      <c r="Z877" s="230">
        <f t="shared" si="401"/>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si="390"/>
        <v>977</v>
      </c>
      <c r="L878" s="232">
        <f t="shared" si="391"/>
        <v>78</v>
      </c>
      <c r="M878" s="4"/>
      <c r="N878" s="232">
        <f t="shared" si="392"/>
        <v>3</v>
      </c>
      <c r="O878" s="273">
        <v>719</v>
      </c>
      <c r="P878" s="119"/>
      <c r="Q878" s="5"/>
      <c r="R878" s="248">
        <f t="shared" si="393"/>
        <v>352</v>
      </c>
      <c r="S878" s="218">
        <f t="shared" si="394"/>
        <v>591</v>
      </c>
      <c r="T878" s="233">
        <f t="shared" si="395"/>
        <v>17736</v>
      </c>
      <c r="U878" s="250">
        <f t="shared" si="396"/>
        <v>44897</v>
      </c>
      <c r="V878" s="4">
        <f t="shared" si="397"/>
        <v>13</v>
      </c>
      <c r="W878" s="26">
        <f t="shared" si="398"/>
        <v>2544</v>
      </c>
      <c r="X878" s="233">
        <f t="shared" si="399"/>
        <v>891</v>
      </c>
      <c r="Y878" s="4">
        <f t="shared" si="400"/>
        <v>719</v>
      </c>
      <c r="Z878" s="230">
        <f t="shared" si="401"/>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si="390"/>
        <v>977</v>
      </c>
      <c r="L879" s="232">
        <f t="shared" si="391"/>
        <v>78</v>
      </c>
      <c r="M879" s="4"/>
      <c r="N879" s="232">
        <f t="shared" si="392"/>
        <v>3</v>
      </c>
      <c r="O879" s="273">
        <v>665</v>
      </c>
      <c r="P879" s="119"/>
      <c r="Q879" s="5"/>
      <c r="R879" s="248">
        <f t="shared" si="393"/>
        <v>352</v>
      </c>
      <c r="S879" s="218">
        <f t="shared" si="394"/>
        <v>591</v>
      </c>
      <c r="T879" s="233">
        <f t="shared" si="395"/>
        <v>18186</v>
      </c>
      <c r="U879" s="250">
        <f t="shared" si="396"/>
        <v>44898</v>
      </c>
      <c r="V879" s="4">
        <f t="shared" si="397"/>
        <v>11</v>
      </c>
      <c r="W879" s="26">
        <f t="shared" si="398"/>
        <v>2555</v>
      </c>
      <c r="X879" s="233">
        <f t="shared" si="399"/>
        <v>866</v>
      </c>
      <c r="Y879" s="4">
        <f t="shared" si="400"/>
        <v>665</v>
      </c>
      <c r="Z879" s="230">
        <f t="shared" si="401"/>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si="390"/>
        <v>977</v>
      </c>
      <c r="L880" s="232">
        <f t="shared" si="391"/>
        <v>78</v>
      </c>
      <c r="M880" s="4"/>
      <c r="N880" s="232">
        <f t="shared" si="392"/>
        <v>3</v>
      </c>
      <c r="O880" s="273">
        <v>625</v>
      </c>
      <c r="P880" s="119"/>
      <c r="Q880" s="5"/>
      <c r="R880" s="248">
        <f t="shared" si="393"/>
        <v>352</v>
      </c>
      <c r="S880" s="218">
        <f t="shared" si="394"/>
        <v>591</v>
      </c>
      <c r="T880" s="233">
        <f t="shared" si="395"/>
        <v>18361</v>
      </c>
      <c r="U880" s="250">
        <f t="shared" si="396"/>
        <v>44899</v>
      </c>
      <c r="V880" s="4">
        <f t="shared" si="397"/>
        <v>12</v>
      </c>
      <c r="W880" s="26">
        <f t="shared" si="398"/>
        <v>2567</v>
      </c>
      <c r="X880" s="233">
        <f t="shared" si="399"/>
        <v>903</v>
      </c>
      <c r="Y880" s="4">
        <f t="shared" si="400"/>
        <v>625</v>
      </c>
      <c r="Z880" s="230">
        <f t="shared" si="401"/>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si="390"/>
        <v>977</v>
      </c>
      <c r="L881" s="232">
        <f t="shared" si="391"/>
        <v>78</v>
      </c>
      <c r="M881" s="4"/>
      <c r="N881" s="232">
        <f t="shared" si="392"/>
        <v>3</v>
      </c>
      <c r="O881" s="273">
        <v>533</v>
      </c>
      <c r="P881" s="119"/>
      <c r="Q881" s="5"/>
      <c r="R881" s="248">
        <f t="shared" si="393"/>
        <v>352</v>
      </c>
      <c r="S881" s="218">
        <f t="shared" si="394"/>
        <v>591</v>
      </c>
      <c r="T881" s="233">
        <f t="shared" si="395"/>
        <v>18719</v>
      </c>
      <c r="U881" s="250">
        <f t="shared" si="396"/>
        <v>44900</v>
      </c>
      <c r="V881" s="4">
        <f t="shared" si="397"/>
        <v>7</v>
      </c>
      <c r="W881" s="26">
        <f t="shared" si="398"/>
        <v>2574</v>
      </c>
      <c r="X881" s="233">
        <f t="shared" si="399"/>
        <v>873</v>
      </c>
      <c r="Y881" s="4">
        <f t="shared" si="400"/>
        <v>533</v>
      </c>
      <c r="Z881" s="230">
        <f t="shared" si="401"/>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si="390"/>
        <v>977</v>
      </c>
      <c r="L882" s="232">
        <f t="shared" si="391"/>
        <v>78</v>
      </c>
      <c r="M882" s="4"/>
      <c r="N882" s="232">
        <f t="shared" si="392"/>
        <v>3</v>
      </c>
      <c r="O882" s="273">
        <v>400</v>
      </c>
      <c r="P882" s="119"/>
      <c r="Q882" s="5"/>
      <c r="R882" s="248">
        <f t="shared" si="393"/>
        <v>352</v>
      </c>
      <c r="S882" s="218">
        <f t="shared" si="394"/>
        <v>591</v>
      </c>
      <c r="T882" s="233">
        <f t="shared" si="395"/>
        <v>18761</v>
      </c>
      <c r="U882" s="250">
        <f t="shared" si="396"/>
        <v>44901</v>
      </c>
      <c r="V882" s="4">
        <f t="shared" si="397"/>
        <v>6</v>
      </c>
      <c r="W882" s="26">
        <f t="shared" si="398"/>
        <v>2580</v>
      </c>
      <c r="X882" s="233">
        <f t="shared" si="399"/>
        <v>909</v>
      </c>
      <c r="Y882" s="4">
        <f t="shared" si="400"/>
        <v>400</v>
      </c>
      <c r="Z882" s="230">
        <f t="shared" si="401"/>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si="390"/>
        <v>977</v>
      </c>
      <c r="L883" s="232">
        <f t="shared" si="391"/>
        <v>78</v>
      </c>
      <c r="M883" s="4"/>
      <c r="N883" s="232">
        <f t="shared" si="392"/>
        <v>3</v>
      </c>
      <c r="O883" s="273">
        <v>228</v>
      </c>
      <c r="P883" s="119"/>
      <c r="Q883" s="5"/>
      <c r="R883" s="248">
        <f t="shared" si="393"/>
        <v>352</v>
      </c>
      <c r="S883" s="218">
        <f t="shared" si="394"/>
        <v>591</v>
      </c>
      <c r="T883" s="233">
        <f t="shared" si="395"/>
        <v>18947</v>
      </c>
      <c r="U883" s="250">
        <f t="shared" si="396"/>
        <v>44902</v>
      </c>
      <c r="V883" s="4">
        <f t="shared" si="397"/>
        <v>4</v>
      </c>
      <c r="W883" s="26">
        <f t="shared" si="398"/>
        <v>2584</v>
      </c>
      <c r="X883" s="233">
        <f t="shared" si="399"/>
        <v>877</v>
      </c>
      <c r="Y883" s="4">
        <f t="shared" si="400"/>
        <v>228</v>
      </c>
      <c r="Z883" s="230">
        <f t="shared" si="401"/>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si="390"/>
        <v>977</v>
      </c>
      <c r="L884" s="232">
        <f t="shared" si="391"/>
        <v>78</v>
      </c>
      <c r="M884" s="4"/>
      <c r="N884" s="232">
        <f t="shared" si="392"/>
        <v>3</v>
      </c>
      <c r="O884" s="273">
        <v>48</v>
      </c>
      <c r="P884" s="119"/>
      <c r="Q884" s="5"/>
      <c r="R884" s="248">
        <f t="shared" si="393"/>
        <v>352</v>
      </c>
      <c r="S884" s="218">
        <f t="shared" si="394"/>
        <v>591</v>
      </c>
      <c r="T884" s="233">
        <f t="shared" si="395"/>
        <v>18809</v>
      </c>
      <c r="U884" s="250">
        <f t="shared" si="396"/>
        <v>44903</v>
      </c>
      <c r="V884" s="4">
        <f t="shared" si="397"/>
        <v>2</v>
      </c>
      <c r="W884" s="26">
        <f t="shared" si="398"/>
        <v>2586</v>
      </c>
      <c r="X884" s="233">
        <f t="shared" si="399"/>
        <v>911</v>
      </c>
      <c r="Y884" s="4">
        <f t="shared" si="400"/>
        <v>48</v>
      </c>
      <c r="Z884" s="230">
        <f t="shared" si="401"/>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si="390"/>
        <v>977</v>
      </c>
      <c r="L885" s="232">
        <f t="shared" si="391"/>
        <v>78</v>
      </c>
      <c r="M885" s="4"/>
      <c r="N885" s="232">
        <f t="shared" si="392"/>
        <v>3</v>
      </c>
      <c r="O885" s="273">
        <v>21</v>
      </c>
      <c r="P885" s="119"/>
      <c r="Q885" s="5"/>
      <c r="R885" s="248">
        <f t="shared" si="393"/>
        <v>352</v>
      </c>
      <c r="S885" s="218">
        <f t="shared" si="394"/>
        <v>591</v>
      </c>
      <c r="T885" s="233">
        <f t="shared" si="395"/>
        <v>18968</v>
      </c>
      <c r="U885" s="250">
        <f t="shared" si="396"/>
        <v>44904</v>
      </c>
      <c r="V885" s="4">
        <f t="shared" si="397"/>
        <v>0</v>
      </c>
      <c r="W885" s="26">
        <f t="shared" si="398"/>
        <v>2586</v>
      </c>
      <c r="X885" s="233">
        <f t="shared" si="399"/>
        <v>877</v>
      </c>
      <c r="Y885" s="4">
        <f t="shared" si="400"/>
        <v>21</v>
      </c>
      <c r="Z885" s="230">
        <f t="shared" si="401"/>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si="390"/>
        <v>977</v>
      </c>
      <c r="L886" s="232">
        <f t="shared" si="391"/>
        <v>78</v>
      </c>
      <c r="M886" s="4"/>
      <c r="N886" s="232">
        <f t="shared" si="392"/>
        <v>3</v>
      </c>
      <c r="O886" s="273">
        <v>10</v>
      </c>
      <c r="P886" s="119"/>
      <c r="Q886" s="5"/>
      <c r="R886" s="248">
        <f t="shared" si="393"/>
        <v>352</v>
      </c>
      <c r="S886" s="218">
        <f t="shared" si="394"/>
        <v>591</v>
      </c>
      <c r="T886" s="233">
        <f t="shared" si="395"/>
        <v>18819</v>
      </c>
      <c r="U886" s="250">
        <f t="shared" si="396"/>
        <v>44905</v>
      </c>
      <c r="V886" s="4">
        <f t="shared" si="397"/>
        <v>0</v>
      </c>
      <c r="W886" s="26">
        <f t="shared" si="398"/>
        <v>2586</v>
      </c>
      <c r="X886" s="233">
        <f t="shared" si="399"/>
        <v>911</v>
      </c>
      <c r="Y886" s="4">
        <f t="shared" si="400"/>
        <v>10</v>
      </c>
      <c r="Z886" s="230">
        <f t="shared" si="401"/>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si="390"/>
        <v>977</v>
      </c>
      <c r="L887" s="232">
        <f t="shared" si="391"/>
        <v>78</v>
      </c>
      <c r="M887" s="4"/>
      <c r="N887" s="232">
        <f t="shared" si="392"/>
        <v>3</v>
      </c>
      <c r="O887" s="273">
        <v>3</v>
      </c>
      <c r="P887" s="119"/>
      <c r="Q887" s="5"/>
      <c r="R887" s="248">
        <f t="shared" si="393"/>
        <v>352</v>
      </c>
      <c r="S887" s="218">
        <f t="shared" si="394"/>
        <v>591</v>
      </c>
      <c r="T887" s="233">
        <f t="shared" si="395"/>
        <v>18971</v>
      </c>
      <c r="U887" s="250">
        <f t="shared" si="396"/>
        <v>44906</v>
      </c>
      <c r="V887" s="4">
        <f t="shared" si="397"/>
        <v>0</v>
      </c>
      <c r="W887" s="26">
        <f t="shared" si="398"/>
        <v>2586</v>
      </c>
      <c r="X887" s="233">
        <f t="shared" si="399"/>
        <v>877</v>
      </c>
      <c r="Y887" s="4">
        <f t="shared" si="400"/>
        <v>3</v>
      </c>
      <c r="Z887" s="230">
        <f t="shared" si="401"/>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si="390"/>
        <v>977</v>
      </c>
      <c r="L888" s="232">
        <f t="shared" si="391"/>
        <v>78</v>
      </c>
      <c r="M888" s="4"/>
      <c r="N888" s="232">
        <f t="shared" si="392"/>
        <v>3</v>
      </c>
      <c r="O888" s="273">
        <v>4</v>
      </c>
      <c r="P888" s="119"/>
      <c r="Q888" s="5"/>
      <c r="R888" s="248">
        <f t="shared" si="393"/>
        <v>352</v>
      </c>
      <c r="S888" s="218">
        <f t="shared" si="394"/>
        <v>591</v>
      </c>
      <c r="T888" s="233">
        <f t="shared" si="395"/>
        <v>18823</v>
      </c>
      <c r="U888" s="250">
        <f t="shared" si="396"/>
        <v>44907</v>
      </c>
      <c r="V888" s="4">
        <f t="shared" si="397"/>
        <v>0</v>
      </c>
      <c r="W888" s="26">
        <f t="shared" si="398"/>
        <v>2586</v>
      </c>
      <c r="X888" s="233">
        <f t="shared" si="399"/>
        <v>911</v>
      </c>
      <c r="Y888" s="4">
        <f t="shared" si="400"/>
        <v>4</v>
      </c>
      <c r="Z888" s="230">
        <f t="shared" si="401"/>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si="390"/>
        <v>977</v>
      </c>
      <c r="L889" s="232">
        <f t="shared" si="391"/>
        <v>78</v>
      </c>
      <c r="M889" s="4"/>
      <c r="N889" s="232">
        <f t="shared" si="392"/>
        <v>3</v>
      </c>
      <c r="O889" s="273"/>
      <c r="P889" s="119"/>
      <c r="Q889" s="5"/>
      <c r="R889" s="248">
        <f t="shared" si="393"/>
        <v>352</v>
      </c>
      <c r="S889" s="218">
        <f t="shared" si="394"/>
        <v>591</v>
      </c>
      <c r="T889" s="233">
        <f t="shared" si="395"/>
        <v>18971</v>
      </c>
      <c r="U889" s="250">
        <f t="shared" si="396"/>
        <v>44908</v>
      </c>
      <c r="V889" s="4">
        <f t="shared" si="397"/>
        <v>0</v>
      </c>
      <c r="W889" s="26">
        <f t="shared" si="398"/>
        <v>2586</v>
      </c>
      <c r="X889" s="233">
        <f t="shared" si="399"/>
        <v>877</v>
      </c>
      <c r="Y889" s="4">
        <f t="shared" si="400"/>
        <v>0</v>
      </c>
      <c r="Z889" s="230">
        <f t="shared" si="401"/>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si="390"/>
        <v>977</v>
      </c>
      <c r="L890" s="232">
        <f t="shared" si="391"/>
        <v>78</v>
      </c>
      <c r="M890" s="4"/>
      <c r="N890" s="232">
        <f t="shared" si="392"/>
        <v>3</v>
      </c>
      <c r="O890" s="273"/>
      <c r="P890" s="119"/>
      <c r="Q890" s="5"/>
      <c r="R890" s="248">
        <f t="shared" si="393"/>
        <v>352</v>
      </c>
      <c r="S890" s="218">
        <f t="shared" si="394"/>
        <v>591</v>
      </c>
      <c r="T890" s="233">
        <f t="shared" si="395"/>
        <v>18823</v>
      </c>
      <c r="U890" s="250">
        <f t="shared" si="396"/>
        <v>44910</v>
      </c>
      <c r="V890" s="4">
        <f t="shared" si="397"/>
        <v>0</v>
      </c>
      <c r="W890" s="26">
        <f t="shared" si="398"/>
        <v>2586</v>
      </c>
      <c r="X890" s="233">
        <f t="shared" si="399"/>
        <v>911</v>
      </c>
      <c r="Y890" s="4">
        <f t="shared" si="400"/>
        <v>0</v>
      </c>
      <c r="Z890" s="230">
        <f t="shared" si="401"/>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si="390"/>
        <v>977</v>
      </c>
      <c r="L891" s="232">
        <f t="shared" si="391"/>
        <v>78</v>
      </c>
      <c r="M891" s="4"/>
      <c r="N891" s="232">
        <f t="shared" si="392"/>
        <v>3</v>
      </c>
      <c r="O891" s="273"/>
      <c r="P891" s="119"/>
      <c r="Q891" s="5"/>
      <c r="R891" s="248">
        <f t="shared" si="393"/>
        <v>352</v>
      </c>
      <c r="S891" s="218">
        <f t="shared" si="394"/>
        <v>591</v>
      </c>
      <c r="T891" s="233">
        <f t="shared" si="395"/>
        <v>18971</v>
      </c>
      <c r="U891" s="250">
        <f t="shared" si="396"/>
        <v>44910</v>
      </c>
      <c r="V891" s="4">
        <f t="shared" si="397"/>
        <v>0</v>
      </c>
      <c r="W891" s="26">
        <f t="shared" si="398"/>
        <v>2586</v>
      </c>
      <c r="X891" s="233">
        <f t="shared" si="399"/>
        <v>877</v>
      </c>
      <c r="Y891" s="4">
        <f t="shared" si="400"/>
        <v>0</v>
      </c>
      <c r="Z891" s="230">
        <f t="shared" si="401"/>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si="390"/>
        <v>977</v>
      </c>
      <c r="L892" s="232">
        <f t="shared" si="391"/>
        <v>78</v>
      </c>
      <c r="M892" s="4"/>
      <c r="N892" s="232">
        <f t="shared" si="392"/>
        <v>3</v>
      </c>
      <c r="O892" s="273"/>
      <c r="P892" s="119"/>
      <c r="Q892" s="5"/>
      <c r="R892" s="248">
        <f t="shared" si="393"/>
        <v>352</v>
      </c>
      <c r="S892" s="218">
        <f t="shared" si="394"/>
        <v>591</v>
      </c>
      <c r="T892" s="233">
        <f t="shared" si="395"/>
        <v>18823</v>
      </c>
      <c r="U892" s="250">
        <f t="shared" si="396"/>
        <v>44911</v>
      </c>
      <c r="V892" s="4">
        <f t="shared" si="397"/>
        <v>0</v>
      </c>
      <c r="W892" s="26">
        <f t="shared" si="398"/>
        <v>2586</v>
      </c>
      <c r="X892" s="233">
        <f t="shared" si="399"/>
        <v>911</v>
      </c>
      <c r="Y892" s="4">
        <f t="shared" si="400"/>
        <v>0</v>
      </c>
      <c r="Z892" s="230">
        <f t="shared" si="401"/>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si="390"/>
        <v>977</v>
      </c>
      <c r="L893" s="232">
        <f t="shared" si="391"/>
        <v>78</v>
      </c>
      <c r="M893" s="4"/>
      <c r="N893" s="232">
        <f t="shared" si="392"/>
        <v>3</v>
      </c>
      <c r="O893" s="273"/>
      <c r="P893" s="119"/>
      <c r="Q893" s="5"/>
      <c r="R893" s="248">
        <f t="shared" si="393"/>
        <v>352</v>
      </c>
      <c r="S893" s="218">
        <f t="shared" si="394"/>
        <v>591</v>
      </c>
      <c r="T893" s="233">
        <f t="shared" si="395"/>
        <v>18971</v>
      </c>
      <c r="U893" s="250">
        <f t="shared" si="396"/>
        <v>44912</v>
      </c>
      <c r="V893" s="4">
        <f t="shared" si="397"/>
        <v>0</v>
      </c>
      <c r="W893" s="26">
        <f t="shared" si="398"/>
        <v>2586</v>
      </c>
      <c r="X893" s="233">
        <f t="shared" si="399"/>
        <v>877</v>
      </c>
      <c r="Y893" s="4">
        <f t="shared" si="400"/>
        <v>0</v>
      </c>
      <c r="Z893" s="230">
        <f t="shared" si="401"/>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si="390"/>
        <v>977</v>
      </c>
      <c r="L894" s="232">
        <f t="shared" si="391"/>
        <v>78</v>
      </c>
      <c r="M894" s="4"/>
      <c r="N894" s="232">
        <f t="shared" si="392"/>
        <v>3</v>
      </c>
      <c r="O894" s="273"/>
      <c r="P894" s="119"/>
      <c r="Q894" s="5"/>
      <c r="R894" s="248">
        <f t="shared" si="393"/>
        <v>352</v>
      </c>
      <c r="S894" s="218">
        <f t="shared" si="394"/>
        <v>591</v>
      </c>
      <c r="T894" s="233">
        <f t="shared" si="395"/>
        <v>18823</v>
      </c>
      <c r="U894" s="250">
        <f t="shared" si="396"/>
        <v>44913</v>
      </c>
      <c r="V894" s="4">
        <f t="shared" si="397"/>
        <v>0</v>
      </c>
      <c r="W894" s="26">
        <f t="shared" si="398"/>
        <v>2586</v>
      </c>
      <c r="X894" s="233">
        <f t="shared" si="399"/>
        <v>911</v>
      </c>
      <c r="Y894" s="4">
        <f t="shared" si="400"/>
        <v>0</v>
      </c>
      <c r="Z894" s="230">
        <f t="shared" si="401"/>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si="390"/>
        <v>977</v>
      </c>
      <c r="L895" s="232">
        <f t="shared" si="391"/>
        <v>78</v>
      </c>
      <c r="M895" s="4"/>
      <c r="N895" s="232">
        <f t="shared" si="392"/>
        <v>3</v>
      </c>
      <c r="O895" s="273"/>
      <c r="P895" s="119"/>
      <c r="Q895" s="5"/>
      <c r="R895" s="248">
        <f t="shared" si="393"/>
        <v>352</v>
      </c>
      <c r="S895" s="218">
        <f t="shared" si="394"/>
        <v>591</v>
      </c>
      <c r="T895" s="233">
        <f t="shared" si="395"/>
        <v>18971</v>
      </c>
      <c r="U895" s="250">
        <f t="shared" si="396"/>
        <v>44914</v>
      </c>
      <c r="V895" s="4">
        <f t="shared" si="397"/>
        <v>0</v>
      </c>
      <c r="W895" s="26">
        <f t="shared" si="398"/>
        <v>2586</v>
      </c>
      <c r="X895" s="233">
        <f t="shared" si="399"/>
        <v>877</v>
      </c>
      <c r="Y895" s="4">
        <f t="shared" si="400"/>
        <v>0</v>
      </c>
      <c r="Z895" s="230">
        <f t="shared" si="401"/>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si="390"/>
        <v>977</v>
      </c>
      <c r="L896" s="232">
        <f t="shared" si="391"/>
        <v>78</v>
      </c>
      <c r="M896" s="4"/>
      <c r="N896" s="232">
        <f t="shared" si="392"/>
        <v>3</v>
      </c>
      <c r="O896" s="273"/>
      <c r="P896" s="119"/>
      <c r="Q896" s="5"/>
      <c r="R896" s="248">
        <f t="shared" si="393"/>
        <v>352</v>
      </c>
      <c r="S896" s="218">
        <f t="shared" si="394"/>
        <v>591</v>
      </c>
      <c r="T896" s="233">
        <f t="shared" si="395"/>
        <v>18823</v>
      </c>
      <c r="U896" s="250">
        <f t="shared" si="396"/>
        <v>44915</v>
      </c>
      <c r="V896" s="4">
        <f t="shared" si="397"/>
        <v>0</v>
      </c>
      <c r="W896" s="26">
        <f t="shared" si="398"/>
        <v>2586</v>
      </c>
      <c r="X896" s="233">
        <f t="shared" si="399"/>
        <v>911</v>
      </c>
      <c r="Y896" s="4">
        <f t="shared" si="400"/>
        <v>0</v>
      </c>
      <c r="Z896" s="230">
        <f t="shared" si="401"/>
        <v>18823</v>
      </c>
    </row>
    <row r="897" spans="1:26"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si="390"/>
        <v>977</v>
      </c>
      <c r="L897" s="232">
        <f t="shared" si="391"/>
        <v>78</v>
      </c>
      <c r="M897" s="4"/>
      <c r="N897" s="232">
        <f t="shared" si="392"/>
        <v>3</v>
      </c>
      <c r="O897" s="273"/>
      <c r="P897" s="119"/>
      <c r="Q897" s="5"/>
      <c r="R897" s="248">
        <f t="shared" si="393"/>
        <v>352</v>
      </c>
      <c r="S897" s="218">
        <f t="shared" si="394"/>
        <v>591</v>
      </c>
      <c r="T897" s="233">
        <f t="shared" si="395"/>
        <v>18971</v>
      </c>
      <c r="U897" s="250">
        <f t="shared" si="396"/>
        <v>44916</v>
      </c>
      <c r="V897" s="4">
        <f t="shared" si="397"/>
        <v>0</v>
      </c>
      <c r="W897" s="26">
        <f t="shared" si="398"/>
        <v>2586</v>
      </c>
      <c r="X897" s="233">
        <f t="shared" si="399"/>
        <v>877</v>
      </c>
      <c r="Y897" s="4">
        <f t="shared" si="400"/>
        <v>0</v>
      </c>
      <c r="Z897" s="230">
        <f t="shared" si="401"/>
        <v>18971</v>
      </c>
    </row>
    <row r="898" spans="1:26"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si="390"/>
        <v>977</v>
      </c>
      <c r="L898" s="232">
        <f t="shared" si="391"/>
        <v>78</v>
      </c>
      <c r="M898" s="4"/>
      <c r="N898" s="232">
        <f t="shared" si="392"/>
        <v>3</v>
      </c>
      <c r="O898" s="273"/>
      <c r="P898" s="119"/>
      <c r="Q898" s="5"/>
      <c r="R898" s="248">
        <f t="shared" si="393"/>
        <v>352</v>
      </c>
      <c r="S898" s="218">
        <f t="shared" si="394"/>
        <v>591</v>
      </c>
      <c r="T898" s="233">
        <f t="shared" si="395"/>
        <v>18823</v>
      </c>
      <c r="U898" s="250">
        <f t="shared" si="396"/>
        <v>44917</v>
      </c>
      <c r="V898" s="4">
        <f t="shared" si="397"/>
        <v>0</v>
      </c>
      <c r="W898" s="26">
        <f t="shared" si="398"/>
        <v>2586</v>
      </c>
      <c r="X898" s="233">
        <f t="shared" si="399"/>
        <v>911</v>
      </c>
      <c r="Y898" s="4">
        <f t="shared" si="400"/>
        <v>0</v>
      </c>
      <c r="Z898" s="230">
        <f t="shared" si="401"/>
        <v>18823</v>
      </c>
    </row>
    <row r="899" spans="1:26"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si="390"/>
        <v>977</v>
      </c>
      <c r="L899" s="232">
        <f t="shared" si="391"/>
        <v>78</v>
      </c>
      <c r="M899" s="4"/>
      <c r="N899" s="232">
        <f t="shared" si="392"/>
        <v>3</v>
      </c>
      <c r="O899" s="273"/>
      <c r="P899" s="119"/>
      <c r="Q899" s="5"/>
      <c r="R899" s="248">
        <f t="shared" si="393"/>
        <v>352</v>
      </c>
      <c r="S899" s="218">
        <f t="shared" si="394"/>
        <v>591</v>
      </c>
      <c r="T899" s="233">
        <f t="shared" si="395"/>
        <v>18971</v>
      </c>
      <c r="U899" s="250">
        <f t="shared" si="396"/>
        <v>44918</v>
      </c>
      <c r="V899" s="4">
        <f t="shared" si="397"/>
        <v>0</v>
      </c>
      <c r="W899" s="26">
        <f t="shared" si="398"/>
        <v>2586</v>
      </c>
      <c r="X899" s="233">
        <f t="shared" si="399"/>
        <v>877</v>
      </c>
      <c r="Y899" s="4">
        <f t="shared" si="400"/>
        <v>0</v>
      </c>
      <c r="Z899" s="230">
        <f t="shared" si="401"/>
        <v>18971</v>
      </c>
    </row>
    <row r="900" spans="1:26"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si="390"/>
        <v>977</v>
      </c>
      <c r="L900" s="232">
        <f t="shared" si="391"/>
        <v>78</v>
      </c>
      <c r="M900" s="4"/>
      <c r="N900" s="232">
        <f t="shared" si="392"/>
        <v>3</v>
      </c>
      <c r="O900" s="273"/>
      <c r="P900" s="119"/>
      <c r="Q900" s="5"/>
      <c r="R900" s="248">
        <f t="shared" si="393"/>
        <v>352</v>
      </c>
      <c r="S900" s="218">
        <f t="shared" si="394"/>
        <v>591</v>
      </c>
      <c r="T900" s="233">
        <f t="shared" si="395"/>
        <v>18823</v>
      </c>
      <c r="U900" s="250">
        <f t="shared" si="396"/>
        <v>44919</v>
      </c>
      <c r="V900" s="4">
        <f t="shared" si="397"/>
        <v>0</v>
      </c>
      <c r="W900" s="26">
        <f t="shared" si="398"/>
        <v>2586</v>
      </c>
      <c r="X900" s="233">
        <f t="shared" si="399"/>
        <v>911</v>
      </c>
      <c r="Y900" s="4">
        <f t="shared" si="400"/>
        <v>0</v>
      </c>
      <c r="Z900" s="230">
        <f t="shared" si="401"/>
        <v>18823</v>
      </c>
    </row>
    <row r="901" spans="1:26" ht="26.5" customHeight="1" x14ac:dyDescent="0.55000000000000004">
      <c r="A901">
        <f t="shared" si="345"/>
        <v>903</v>
      </c>
      <c r="B901" s="228"/>
      <c r="C901" s="44"/>
      <c r="D901" t="s">
        <v>455</v>
      </c>
      <c r="E901">
        <v>24</v>
      </c>
      <c r="F901">
        <f t="shared" si="346"/>
        <v>764</v>
      </c>
      <c r="G901" s="1">
        <v>44920</v>
      </c>
      <c r="H901" s="272">
        <v>6</v>
      </c>
      <c r="I901" s="227">
        <f>+I900+H901</f>
        <v>2592</v>
      </c>
      <c r="J901" s="119"/>
      <c r="K901" s="232">
        <f t="shared" si="390"/>
        <v>977</v>
      </c>
      <c r="L901" s="232">
        <f t="shared" si="391"/>
        <v>78</v>
      </c>
      <c r="M901" s="4"/>
      <c r="N901" s="232">
        <f t="shared" si="392"/>
        <v>3</v>
      </c>
      <c r="O901" s="273"/>
      <c r="P901" s="119"/>
      <c r="Q901" s="5"/>
      <c r="R901" s="248">
        <f t="shared" si="393"/>
        <v>352</v>
      </c>
      <c r="S901" s="218">
        <f t="shared" si="394"/>
        <v>591</v>
      </c>
      <c r="T901" s="233">
        <f t="shared" si="395"/>
        <v>18971</v>
      </c>
      <c r="U901" s="250">
        <f t="shared" si="396"/>
        <v>44920</v>
      </c>
      <c r="V901" s="4">
        <f t="shared" si="397"/>
        <v>6</v>
      </c>
      <c r="W901" s="26">
        <f t="shared" si="398"/>
        <v>2592</v>
      </c>
      <c r="X901" s="233">
        <f t="shared" si="399"/>
        <v>883</v>
      </c>
      <c r="Y901" s="4">
        <f t="shared" si="400"/>
        <v>0</v>
      </c>
      <c r="Z901" s="230">
        <f t="shared" si="401"/>
        <v>18971</v>
      </c>
    </row>
    <row r="902" spans="1:26" ht="26.5" customHeight="1" x14ac:dyDescent="0.55000000000000004">
      <c r="A902">
        <f t="shared" si="345"/>
        <v>904</v>
      </c>
      <c r="B902" s="228"/>
      <c r="C902" s="44"/>
      <c r="D902" t="s">
        <v>456</v>
      </c>
      <c r="E902">
        <v>24</v>
      </c>
      <c r="F902">
        <f t="shared" si="346"/>
        <v>765</v>
      </c>
      <c r="G902" s="1">
        <v>44921</v>
      </c>
      <c r="H902" s="272">
        <v>0</v>
      </c>
      <c r="I902" s="227">
        <f>+I901+H902</f>
        <v>2592</v>
      </c>
      <c r="J902" s="119"/>
      <c r="K902" s="232">
        <f t="shared" si="390"/>
        <v>977</v>
      </c>
      <c r="L902" s="232">
        <f t="shared" si="391"/>
        <v>78</v>
      </c>
      <c r="M902" s="4"/>
      <c r="N902" s="232">
        <f t="shared" si="392"/>
        <v>3</v>
      </c>
      <c r="O902" s="273"/>
      <c r="P902" s="119"/>
      <c r="Q902" s="5"/>
      <c r="R902" s="248">
        <f t="shared" si="393"/>
        <v>352</v>
      </c>
      <c r="S902" s="218">
        <f t="shared" si="394"/>
        <v>591</v>
      </c>
      <c r="T902" s="233">
        <f t="shared" si="395"/>
        <v>18823</v>
      </c>
      <c r="U902" s="250">
        <f t="shared" si="396"/>
        <v>44921</v>
      </c>
      <c r="V902" s="4">
        <f t="shared" si="397"/>
        <v>0</v>
      </c>
      <c r="W902" s="26">
        <f t="shared" si="398"/>
        <v>2592</v>
      </c>
      <c r="X902" s="233">
        <f t="shared" si="399"/>
        <v>911</v>
      </c>
      <c r="Y902" s="4">
        <f t="shared" si="400"/>
        <v>0</v>
      </c>
      <c r="Z902" s="230">
        <f t="shared" si="401"/>
        <v>18823</v>
      </c>
    </row>
    <row r="903" spans="1:26" ht="26.5" customHeight="1" x14ac:dyDescent="0.55000000000000004">
      <c r="A903">
        <f t="shared" si="345"/>
        <v>905</v>
      </c>
      <c r="B903" s="228"/>
      <c r="C903" s="44"/>
      <c r="D903" t="s">
        <v>458</v>
      </c>
      <c r="E903">
        <v>24</v>
      </c>
      <c r="F903">
        <f t="shared" si="346"/>
        <v>765</v>
      </c>
      <c r="G903" s="1">
        <v>44922</v>
      </c>
      <c r="H903" s="272">
        <v>5</v>
      </c>
      <c r="I903" s="227">
        <f>+I902+H903</f>
        <v>2597</v>
      </c>
      <c r="J903" s="119"/>
      <c r="K903" s="232">
        <f t="shared" si="390"/>
        <v>977</v>
      </c>
      <c r="L903" s="232">
        <f t="shared" si="391"/>
        <v>78</v>
      </c>
      <c r="M903" s="4"/>
      <c r="N903" s="232">
        <f t="shared" si="392"/>
        <v>3</v>
      </c>
      <c r="O903" s="273"/>
      <c r="P903" s="119"/>
      <c r="Q903" s="5"/>
      <c r="R903" s="248">
        <f t="shared" si="393"/>
        <v>352</v>
      </c>
      <c r="S903" s="218">
        <f t="shared" si="394"/>
        <v>591</v>
      </c>
      <c r="T903" s="233">
        <f t="shared" si="395"/>
        <v>18971</v>
      </c>
      <c r="U903" s="250">
        <f t="shared" si="396"/>
        <v>44922</v>
      </c>
      <c r="V903" s="4">
        <f t="shared" si="397"/>
        <v>5</v>
      </c>
      <c r="W903" s="26">
        <f t="shared" si="398"/>
        <v>2597</v>
      </c>
      <c r="X903" s="233">
        <f t="shared" si="399"/>
        <v>888</v>
      </c>
      <c r="Y903" s="4">
        <f t="shared" si="400"/>
        <v>0</v>
      </c>
      <c r="Z903" s="230">
        <f t="shared" si="401"/>
        <v>18971</v>
      </c>
    </row>
    <row r="904" spans="1:26" ht="26" customHeight="1" x14ac:dyDescent="0.55000000000000004">
      <c r="B904" s="228"/>
      <c r="C904" s="44"/>
      <c r="G904" s="1"/>
      <c r="H904" s="272"/>
      <c r="I904" s="227"/>
      <c r="J904" s="119"/>
      <c r="K904" s="232"/>
      <c r="L904" s="232"/>
      <c r="M904" s="4"/>
      <c r="N904" s="232"/>
      <c r="O904" s="273"/>
      <c r="P904" s="119"/>
      <c r="Q904" s="5"/>
      <c r="R904" s="248"/>
      <c r="S904" s="218"/>
      <c r="T904" s="233"/>
      <c r="U904" s="250"/>
      <c r="V904" s="4"/>
      <c r="W904" s="26"/>
      <c r="X904" s="233"/>
      <c r="Y904" s="4"/>
      <c r="Z904" s="230"/>
    </row>
    <row r="905" spans="1:26" ht="26" customHeight="1" x14ac:dyDescent="0.55000000000000004">
      <c r="B905" s="228"/>
      <c r="C905" s="44"/>
      <c r="G905" s="1"/>
      <c r="H905" s="272"/>
      <c r="I905" s="227"/>
      <c r="J905" s="119"/>
      <c r="K905" s="232"/>
      <c r="L905" s="232"/>
      <c r="M905" s="4"/>
      <c r="N905" s="232"/>
      <c r="O905" s="273"/>
      <c r="P905" s="119"/>
      <c r="Q905" s="5"/>
      <c r="R905" s="248"/>
      <c r="S905" s="218"/>
      <c r="T905" s="233"/>
      <c r="U905" s="250"/>
      <c r="V905" s="4"/>
      <c r="W905" s="26"/>
      <c r="X905" s="233"/>
      <c r="Y905" s="4"/>
      <c r="Z905" s="230"/>
    </row>
    <row r="906" spans="1:26" ht="26" customHeight="1" x14ac:dyDescent="0.55000000000000004">
      <c r="B906" s="228"/>
      <c r="C906" s="44"/>
      <c r="G906" s="1"/>
      <c r="H906" s="272"/>
      <c r="I906" s="227"/>
      <c r="J906" s="119"/>
      <c r="K906" s="232"/>
      <c r="L906" s="232"/>
      <c r="M906" s="4"/>
      <c r="N906" s="232"/>
      <c r="O906" s="273"/>
      <c r="P906" s="119"/>
      <c r="Q906" s="5"/>
      <c r="R906" s="248"/>
      <c r="S906" s="218"/>
      <c r="T906" s="233"/>
      <c r="U906" s="250"/>
      <c r="V906" s="4"/>
      <c r="W906" s="26"/>
      <c r="X906" s="233"/>
      <c r="Y906" s="4"/>
      <c r="Z906" s="230"/>
    </row>
    <row r="907" spans="1:26" ht="24" customHeight="1" x14ac:dyDescent="0.55000000000000004">
      <c r="B907" s="228"/>
      <c r="C907" s="44"/>
      <c r="G907" s="1"/>
      <c r="H907" s="119"/>
      <c r="I907" s="227"/>
      <c r="J907" s="119"/>
      <c r="K907" s="232"/>
      <c r="L907" s="271"/>
      <c r="M907" s="4"/>
      <c r="N907" s="232"/>
      <c r="O907" s="119"/>
      <c r="P907" s="119"/>
      <c r="Q907" s="5"/>
      <c r="R907" s="248"/>
      <c r="S907" s="218"/>
      <c r="T907" s="233"/>
      <c r="U907" s="250"/>
      <c r="V907" s="4"/>
      <c r="W907" s="26"/>
      <c r="X907" s="233"/>
      <c r="Y907" s="4"/>
      <c r="Z907" s="230"/>
    </row>
    <row r="908" spans="1:26" ht="24" customHeight="1" x14ac:dyDescent="0.55000000000000004">
      <c r="B908" s="228"/>
      <c r="C908" s="44"/>
      <c r="G908" s="1"/>
      <c r="H908" s="119"/>
      <c r="I908" s="227"/>
      <c r="J908" s="119"/>
      <c r="K908" s="232"/>
      <c r="L908" s="271"/>
      <c r="M908" s="4"/>
      <c r="N908" s="232"/>
      <c r="O908" s="119"/>
      <c r="P908" s="119"/>
      <c r="Q908" s="5"/>
      <c r="R908" s="248"/>
      <c r="S908" s="218"/>
      <c r="T908" s="233"/>
      <c r="U908" s="250"/>
      <c r="V908" s="4"/>
      <c r="W908" s="26"/>
      <c r="X908" s="233"/>
      <c r="Y908" s="4"/>
      <c r="Z908" s="230"/>
    </row>
    <row r="909" spans="1:26" x14ac:dyDescent="0.55000000000000004">
      <c r="B909" s="228"/>
      <c r="C909" s="44"/>
      <c r="G909" s="1"/>
      <c r="H909" s="44"/>
      <c r="J909" s="44"/>
      <c r="K909" s="256"/>
      <c r="L909" s="256"/>
      <c r="N909" s="256"/>
      <c r="O909" s="44"/>
      <c r="Q909" s="34"/>
      <c r="R909" s="257"/>
      <c r="S909" s="34"/>
      <c r="T909" s="44"/>
      <c r="U909" s="1"/>
    </row>
    <row r="910"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2023-01-02T23:34:22Z</dcterms:modified>
</cp:coreProperties>
</file>